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730" windowHeight="11760" activeTab="0"/>
  </bookViews>
  <sheets>
    <sheet name="the graph" sheetId="1" r:id="rId1"/>
  </sheets>
  <definedNames>
    <definedName name="key">#REF!</definedName>
    <definedName name="thenumbers">'the graph'!$B$54:$X$95</definedName>
  </definedNames>
  <calcPr fullCalcOnLoad="1"/>
</workbook>
</file>

<file path=xl/sharedStrings.xml><?xml version="1.0" encoding="utf-8"?>
<sst xmlns="http://schemas.openxmlformats.org/spreadsheetml/2006/main" count="156" uniqueCount="50">
  <si>
    <t>Magtech</t>
  </si>
  <si>
    <t>LRN</t>
  </si>
  <si>
    <t>Ultramax</t>
  </si>
  <si>
    <t>RNFP</t>
  </si>
  <si>
    <t>Fiocchi</t>
  </si>
  <si>
    <t>XTPHP</t>
  </si>
  <si>
    <t>Cor-Bon</t>
  </si>
  <si>
    <t>JHP</t>
  </si>
  <si>
    <t>Buffalo Bore</t>
  </si>
  <si>
    <t>LV Gold Dot JHC</t>
  </si>
  <si>
    <t>DPX</t>
  </si>
  <si>
    <t>GDHP</t>
  </si>
  <si>
    <t>Black Hills</t>
  </si>
  <si>
    <t>.38 Long Colt</t>
  </si>
  <si>
    <t>RNL</t>
  </si>
  <si>
    <t>CNL</t>
  </si>
  <si>
    <t>SWC-HC</t>
  </si>
  <si>
    <t>Hydra-Shok JHP</t>
  </si>
  <si>
    <t>LSWC</t>
  </si>
  <si>
    <t>Cartridge</t>
  </si>
  <si>
    <t>Manufacturer</t>
  </si>
  <si>
    <t>gr</t>
  </si>
  <si>
    <t>Bullet</t>
  </si>
  <si>
    <t>.38 spec</t>
  </si>
  <si>
    <t>.38 spec +P</t>
  </si>
  <si>
    <t>.357 magnum</t>
  </si>
  <si>
    <t>Speer</t>
  </si>
  <si>
    <t>LSWHC-GC</t>
  </si>
  <si>
    <t>Federal</t>
  </si>
  <si>
    <t>Gap</t>
  </si>
  <si>
    <t>Number</t>
  </si>
  <si>
    <t>List of cartridges</t>
  </si>
  <si>
    <t>Gap, inches</t>
  </si>
  <si>
    <t>x</t>
  </si>
  <si>
    <t>Magtech .38 spec 125 gr LRN</t>
  </si>
  <si>
    <t>Ultramax .38 spec 125 gr RNFP</t>
  </si>
  <si>
    <t>Fiocchi .38 spec 125 gr XTPHP</t>
  </si>
  <si>
    <t>Cor-Bon .38 spec +P 125 gr JHP</t>
  </si>
  <si>
    <t>Buffalo Bore .38 spec +P 125 gr LV Gold Dot JHC</t>
  </si>
  <si>
    <t>Cor-Bon .357 magnum 125 gr DPX</t>
  </si>
  <si>
    <t>Speer .38 spec +P 135 gr GDHP</t>
  </si>
  <si>
    <t>Black Hills .38 Long Colt 158 gr RNL</t>
  </si>
  <si>
    <t>Black Hills .357 magnum 158 gr CNL</t>
  </si>
  <si>
    <t>Buffalo Bore .38 spec 158 gr SWC-HC</t>
  </si>
  <si>
    <t>Buffalo Bore .38 spec +P 158 gr LSWHC-GC</t>
  </si>
  <si>
    <t>Federal .357 magnum 158 gr Hydra-Shok JHP</t>
  </si>
  <si>
    <t>Magtech .357 magnum 158 gr LSWC</t>
  </si>
  <si>
    <t>Choose cartridge # ( see below ) and gap</t>
  </si>
  <si>
    <t>To use this comparison tool, choose the cartridges you wish to compare from the "List of Cartridges" below and enter their numbers in the table.  You may choose up to ten cartridges at once.  Then choose which gap you want to use for each cartridge (only one per cartridge).  When you're done click off the table and the graph will display the ones you have chosen.</t>
  </si>
  <si>
    <t>no cartridge selected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</si>
</sst>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8"/>
      <name val="Arial"/>
      <family val="2"/>
    </font>
    <font>
      <sz val="10"/>
      <color indexed="8"/>
      <name val="Calibri"/>
      <family val="0"/>
    </font>
    <font>
      <sz val="8"/>
      <color indexed="8"/>
      <name val="Calibri"/>
      <family val="0"/>
    </font>
    <font>
      <b/>
      <sz val="10"/>
      <color indexed="8"/>
      <name val="Calibri"/>
      <family val="0"/>
    </font>
    <font>
      <b/>
      <sz val="18"/>
      <color indexed="8"/>
      <name val="Calibri"/>
      <family val="0"/>
    </font>
    <font>
      <b/>
      <sz val="14"/>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1" fontId="0" fillId="0" borderId="0" xfId="0" applyNumberFormat="1" applyBorder="1" applyAlignment="1">
      <alignment horizontal="center"/>
    </xf>
    <xf numFmtId="0" fontId="0" fillId="0" borderId="0" xfId="0" applyFont="1" applyAlignment="1">
      <alignment horizontal="center"/>
    </xf>
    <xf numFmtId="0" fontId="0" fillId="0" borderId="0" xfId="0" applyAlignment="1">
      <alignment horizontal="left"/>
    </xf>
    <xf numFmtId="3" fontId="0" fillId="0" borderId="0" xfId="0" applyNumberFormat="1" applyAlignment="1">
      <alignment horizontal="center"/>
    </xf>
    <xf numFmtId="3" fontId="0" fillId="0" borderId="0" xfId="0" applyNumberFormat="1" applyAlignment="1">
      <alignment horizontal="left"/>
    </xf>
    <xf numFmtId="0" fontId="0"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8" fillId="0" borderId="0" xfId="0" applyFont="1" applyAlignment="1">
      <alignment/>
    </xf>
    <xf numFmtId="0" fontId="18" fillId="0" borderId="12" xfId="0" applyNumberFormat="1" applyFont="1" applyBorder="1" applyAlignment="1">
      <alignment horizontal="center"/>
    </xf>
    <xf numFmtId="0" fontId="18" fillId="0" borderId="13" xfId="0" applyNumberFormat="1" applyFont="1" applyBorder="1" applyAlignment="1">
      <alignment horizontal="center"/>
    </xf>
    <xf numFmtId="0" fontId="18" fillId="0" borderId="14" xfId="0" applyNumberFormat="1" applyFont="1" applyBorder="1" applyAlignment="1">
      <alignment horizontal="center"/>
    </xf>
    <xf numFmtId="0" fontId="19" fillId="0" borderId="0" xfId="0" applyFont="1" applyAlignment="1">
      <alignment/>
    </xf>
    <xf numFmtId="0" fontId="0" fillId="0" borderId="15" xfId="0"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3" xfId="0" applyBorder="1" applyAlignment="1">
      <alignment/>
    </xf>
    <xf numFmtId="0" fontId="18" fillId="0" borderId="23" xfId="0" applyFont="1" applyBorder="1" applyAlignment="1">
      <alignment/>
    </xf>
    <xf numFmtId="0" fontId="0" fillId="0" borderId="0"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1"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3" fontId="19" fillId="0" borderId="15" xfId="0" applyNumberFormat="1" applyFont="1" applyBorder="1" applyAlignment="1">
      <alignment horizontal="center"/>
    </xf>
    <xf numFmtId="3" fontId="19" fillId="0" borderId="0" xfId="0" applyNumberFormat="1" applyFont="1" applyBorder="1" applyAlignment="1">
      <alignment horizontal="center"/>
    </xf>
    <xf numFmtId="3" fontId="19" fillId="0" borderId="32" xfId="0" applyNumberFormat="1" applyFont="1" applyBorder="1" applyAlignment="1">
      <alignment horizontal="center"/>
    </xf>
    <xf numFmtId="0" fontId="0"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Ballistics By The Inch
</a:t>
            </a:r>
            <a:r>
              <a:rPr lang="en-US" cap="none" sz="1400" b="1" i="0" u="none" baseline="0">
                <a:solidFill>
                  <a:srgbClr val="000000"/>
                </a:solidFill>
              </a:rPr>
              <a:t>Cylinder Gap Test</a:t>
            </a:r>
          </a:p>
        </c:rich>
      </c:tx>
      <c:layout>
        <c:manualLayout>
          <c:xMode val="factor"/>
          <c:yMode val="factor"/>
          <c:x val="-0.28725"/>
          <c:y val="-0.0145"/>
        </c:manualLayout>
      </c:layout>
      <c:spPr>
        <a:noFill/>
        <a:ln w="12700">
          <a:solidFill>
            <a:srgbClr val="000000"/>
          </a:solidFill>
        </a:ln>
      </c:spPr>
    </c:title>
    <c:plotArea>
      <c:layout>
        <c:manualLayout>
          <c:xMode val="edge"/>
          <c:yMode val="edge"/>
          <c:x val="0.037"/>
          <c:y val="0.119"/>
          <c:w val="0.921"/>
          <c:h val="0.85375"/>
        </c:manualLayout>
      </c:layout>
      <c:lineChart>
        <c:grouping val="standard"/>
        <c:varyColors val="0"/>
        <c:ser>
          <c:idx val="0"/>
          <c:order val="0"/>
          <c:tx>
            <c:strRef>
              <c:f>'the graph'!$Z$41</c:f>
              <c:strCache>
                <c:ptCount val="1"/>
                <c:pt idx="0">
                  <c:v>Cor-Bon .357 magnum 125 gr DPX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'the graph'!$I$40:$Y$40</c:f>
              <c:numCache/>
            </c:numRef>
          </c:cat>
          <c:val>
            <c:numRef>
              <c:f>'the graph'!$I$41:$Y$41</c:f>
              <c:numCache/>
            </c:numRef>
          </c:val>
          <c:smooth val="0"/>
        </c:ser>
        <c:ser>
          <c:idx val="1"/>
          <c:order val="1"/>
          <c:tx>
            <c:strRef>
              <c:f>'the graph'!$Z$42</c:f>
              <c:strCache>
                <c:ptCount val="1"/>
                <c:pt idx="0">
                  <c:v>Black Hills .357 magnum 158 gr CNL 0.001 gap</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'the graph'!$I$40:$Y$40</c:f>
              <c:numCache/>
            </c:numRef>
          </c:cat>
          <c:val>
            <c:numRef>
              <c:f>'the graph'!$I$42:$Y$42</c:f>
              <c:numCache/>
            </c:numRef>
          </c:val>
          <c:smooth val="0"/>
        </c:ser>
        <c:ser>
          <c:idx val="2"/>
          <c:order val="2"/>
          <c:tx>
            <c:strRef>
              <c:f>'the graph'!$Z$43</c:f>
              <c:strCache>
                <c:ptCount val="1"/>
                <c:pt idx="0">
                  <c:v>Buffalo Bore .38 spec 158 gr SWC-HC 0.001 gap</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'the graph'!$I$40:$Y$40</c:f>
              <c:numCache/>
            </c:numRef>
          </c:cat>
          <c:val>
            <c:numRef>
              <c:f>'the graph'!$I$43:$Y$43</c:f>
              <c:numCache/>
            </c:numRef>
          </c:val>
          <c:smooth val="0"/>
        </c:ser>
        <c:ser>
          <c:idx val="3"/>
          <c:order val="3"/>
          <c:tx>
            <c:strRef>
              <c:f>'the graph'!$Z$44</c:f>
              <c:strCache>
                <c:ptCount val="1"/>
                <c:pt idx="0">
                  <c:v>Buffalo Bore .38 spec +P 158 gr LSWHC-GC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'the graph'!$I$40:$Y$40</c:f>
              <c:numCache/>
            </c:numRef>
          </c:cat>
          <c:val>
            <c:numRef>
              <c:f>'the graph'!$I$44:$Y$44</c:f>
              <c:numCache/>
            </c:numRef>
          </c:val>
          <c:smooth val="0"/>
        </c:ser>
        <c:ser>
          <c:idx val="4"/>
          <c:order val="4"/>
          <c:tx>
            <c:strRef>
              <c:f>'the graph'!$Z$45</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'the graph'!$I$40:$Y$40</c:f>
              <c:numCache/>
            </c:numRef>
          </c:cat>
          <c:val>
            <c:numRef>
              <c:f>'the graph'!$I$45:$Y$45</c:f>
              <c:numCache/>
            </c:numRef>
          </c:val>
          <c:smooth val="0"/>
        </c:ser>
        <c:ser>
          <c:idx val="5"/>
          <c:order val="5"/>
          <c:tx>
            <c:strRef>
              <c:f>'the graph'!$Z$46</c:f>
              <c:strCache>
                <c:ptCount val="1"/>
                <c:pt idx="0">
                  <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'the graph'!$I$40:$Y$40</c:f>
              <c:numCache/>
            </c:numRef>
          </c:cat>
          <c:val>
            <c:numRef>
              <c:f>'the graph'!$I$46:$Y$46</c:f>
              <c:numCache/>
            </c:numRef>
          </c:val>
          <c:smooth val="0"/>
        </c:ser>
        <c:ser>
          <c:idx val="6"/>
          <c:order val="6"/>
          <c:tx>
            <c:strRef>
              <c:f>'the graph'!$Z$47</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'the graph'!$I$40:$Y$40</c:f>
              <c:numCache/>
            </c:numRef>
          </c:cat>
          <c:val>
            <c:numRef>
              <c:f>'the graph'!$I$47:$Y$47</c:f>
              <c:numCache/>
            </c:numRef>
          </c:val>
          <c:smooth val="0"/>
        </c:ser>
        <c:ser>
          <c:idx val="7"/>
          <c:order val="7"/>
          <c:tx>
            <c:strRef>
              <c:f>'the graph'!$Z$48</c:f>
              <c:strCache>
                <c:ptCount val="1"/>
                <c:pt idx="0">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'the graph'!$I$40:$Y$40</c:f>
              <c:numCache/>
            </c:numRef>
          </c:cat>
          <c:val>
            <c:numRef>
              <c:f>'the graph'!$I$48:$Y$48</c:f>
              <c:numCache/>
            </c:numRef>
          </c:val>
          <c:smooth val="0"/>
        </c:ser>
        <c:ser>
          <c:idx val="8"/>
          <c:order val="8"/>
          <c:tx>
            <c:strRef>
              <c:f>'the graph'!$Z$49</c:f>
              <c:strCache>
                <c:ptCount val="1"/>
                <c:pt idx="0">
                  <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numRef>
              <c:f>'the graph'!$I$40:$Y$40</c:f>
              <c:numCache/>
            </c:numRef>
          </c:cat>
          <c:val>
            <c:numRef>
              <c:f>'the graph'!$I$49:$Y$49</c:f>
              <c:numCache/>
            </c:numRef>
          </c:val>
          <c:smooth val="0"/>
        </c:ser>
        <c:ser>
          <c:idx val="9"/>
          <c:order val="9"/>
          <c:tx>
            <c:strRef>
              <c:f>'the graph'!$Z$50</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numRef>
              <c:f>'the graph'!$I$40:$Y$40</c:f>
              <c:numCache/>
            </c:numRef>
          </c:cat>
          <c:val>
            <c:numRef>
              <c:f>'the graph'!$I$50:$Y$50</c:f>
              <c:numCache/>
            </c:numRef>
          </c:val>
          <c:smooth val="0"/>
        </c:ser>
        <c:marker val="1"/>
        <c:axId val="31789345"/>
        <c:axId val="17668650"/>
      </c:lineChart>
      <c:catAx>
        <c:axId val="31789345"/>
        <c:scaling>
          <c:orientation val="minMax"/>
        </c:scaling>
        <c:axPos val="b"/>
        <c:title>
          <c:tx>
            <c:rich>
              <a:bodyPr vert="horz" rot="0" anchor="ctr"/>
              <a:lstStyle/>
              <a:p>
                <a:pPr algn="ctr">
                  <a:defRPr/>
                </a:pPr>
                <a:r>
                  <a:rPr lang="en-US" cap="none" sz="1000" b="1" i="0" u="none" baseline="0">
                    <a:solidFill>
                      <a:srgbClr val="000000"/>
                    </a:solidFill>
                  </a:rPr>
                  <a:t>Barrel Length in Inches</a:t>
                </a:r>
              </a:p>
            </c:rich>
          </c:tx>
          <c:layout>
            <c:manualLayout>
              <c:xMode val="factor"/>
              <c:yMode val="factor"/>
              <c:x val="-0.015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668650"/>
        <c:crosses val="autoZero"/>
        <c:auto val="1"/>
        <c:lblOffset val="100"/>
        <c:tickLblSkip val="1"/>
        <c:noMultiLvlLbl val="0"/>
      </c:catAx>
      <c:valAx>
        <c:axId val="17668650"/>
        <c:scaling>
          <c:orientation val="minMax"/>
          <c:min val="400"/>
        </c:scaling>
        <c:axPos val="l"/>
        <c:title>
          <c:tx>
            <c:rich>
              <a:bodyPr vert="horz" rot="-5400000" anchor="ctr"/>
              <a:lstStyle/>
              <a:p>
                <a:pPr algn="ctr">
                  <a:defRPr/>
                </a:pPr>
                <a:r>
                  <a:rPr lang="en-US" cap="none" sz="1000" b="1" i="0" u="none" baseline="0">
                    <a:solidFill>
                      <a:srgbClr val="000000"/>
                    </a:solidFill>
                  </a:rPr>
                  <a:t>Velocity - fps</a:t>
                </a:r>
              </a:p>
            </c:rich>
          </c:tx>
          <c:layout>
            <c:manualLayout>
              <c:xMode val="factor"/>
              <c:yMode val="factor"/>
              <c:x val="-0.014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89345"/>
        <c:crossesAt val="1"/>
        <c:crossBetween val="between"/>
        <c:dispUnits/>
      </c:valAx>
      <c:spPr>
        <a:solidFill>
          <a:srgbClr val="FFFFFF"/>
        </a:solidFill>
        <a:ln w="12700">
          <a:solidFill>
            <a:srgbClr val="000000"/>
          </a:solidFill>
        </a:ln>
      </c:spPr>
    </c:plotArea>
    <c:legend>
      <c:legendPos val="r"/>
      <c:layout>
        <c:manualLayout>
          <c:xMode val="edge"/>
          <c:yMode val="edge"/>
          <c:x val="0.3505"/>
          <c:y val="0.01025"/>
          <c:w val="0.63675"/>
          <c:h val="0.15875"/>
        </c:manualLayout>
      </c:layout>
      <c:overlay val="0"/>
      <c:spPr>
        <a:solidFill>
          <a:srgbClr val="FFFFFF"/>
        </a:solidFill>
        <a:ln w="12700">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66675</xdr:rowOff>
    </xdr:from>
    <xdr:to>
      <xdr:col>23</xdr:col>
      <xdr:colOff>66675</xdr:colOff>
      <xdr:row>36</xdr:row>
      <xdr:rowOff>28575</xdr:rowOff>
    </xdr:to>
    <xdr:graphicFrame>
      <xdr:nvGraphicFramePr>
        <xdr:cNvPr id="1" name="Chart 1"/>
        <xdr:cNvGraphicFramePr/>
      </xdr:nvGraphicFramePr>
      <xdr:xfrm>
        <a:off x="3952875" y="876300"/>
        <a:ext cx="9105900"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95"/>
  <sheetViews>
    <sheetView tabSelected="1" zoomScalePageLayoutView="0" workbookViewId="0" topLeftCell="A1">
      <selection activeCell="B10" sqref="B10"/>
    </sheetView>
  </sheetViews>
  <sheetFormatPr defaultColWidth="9.140625" defaultRowHeight="12.75"/>
  <cols>
    <col min="1" max="1" width="4.00390625" style="0" customWidth="1"/>
    <col min="4" max="6" width="8.7109375" style="0" customWidth="1"/>
    <col min="7" max="7" width="10.421875" style="0" customWidth="1"/>
    <col min="10" max="12" width="5.7109375" style="12" customWidth="1"/>
  </cols>
  <sheetData>
    <row r="2" spans="2:15" ht="12.75">
      <c r="B2" s="46" t="s">
        <v>48</v>
      </c>
      <c r="C2" s="47"/>
      <c r="D2" s="47"/>
      <c r="E2" s="47"/>
      <c r="F2" s="47"/>
      <c r="G2" s="47"/>
      <c r="H2" s="47"/>
      <c r="I2" s="47"/>
      <c r="J2" s="47"/>
      <c r="K2" s="47"/>
      <c r="L2" s="47"/>
      <c r="M2" s="47"/>
      <c r="N2" s="47"/>
      <c r="O2" s="47"/>
    </row>
    <row r="3" spans="2:15" ht="12.75">
      <c r="B3" s="47"/>
      <c r="C3" s="47"/>
      <c r="D3" s="47"/>
      <c r="E3" s="47"/>
      <c r="F3" s="47"/>
      <c r="G3" s="47"/>
      <c r="H3" s="47"/>
      <c r="I3" s="47"/>
      <c r="J3" s="47"/>
      <c r="K3" s="47"/>
      <c r="L3" s="47"/>
      <c r="M3" s="47"/>
      <c r="N3" s="47"/>
      <c r="O3" s="47"/>
    </row>
    <row r="4" spans="2:15" ht="12.75">
      <c r="B4" s="47"/>
      <c r="C4" s="47"/>
      <c r="D4" s="47"/>
      <c r="E4" s="47"/>
      <c r="F4" s="47"/>
      <c r="G4" s="47"/>
      <c r="H4" s="47"/>
      <c r="I4" s="47"/>
      <c r="J4" s="47"/>
      <c r="K4" s="47"/>
      <c r="L4" s="47"/>
      <c r="M4" s="47"/>
      <c r="N4" s="47"/>
      <c r="O4" s="47"/>
    </row>
    <row r="6" spans="2:5" ht="12.75">
      <c r="B6" s="31" t="s">
        <v>47</v>
      </c>
      <c r="C6" s="31"/>
      <c r="D6" s="31"/>
      <c r="E6" s="31"/>
    </row>
    <row r="7" ht="4.5" customHeight="1" thickBot="1"/>
    <row r="8" spans="2:5" ht="12.75">
      <c r="B8" s="38" t="s">
        <v>19</v>
      </c>
      <c r="C8" s="40" t="s">
        <v>32</v>
      </c>
      <c r="D8" s="41"/>
      <c r="E8" s="42"/>
    </row>
    <row r="9" spans="2:5" ht="13.5" thickBot="1">
      <c r="B9" s="39"/>
      <c r="C9" s="13">
        <v>0.006</v>
      </c>
      <c r="D9" s="14">
        <v>0.001</v>
      </c>
      <c r="E9" s="15">
        <v>0</v>
      </c>
    </row>
    <row r="10" spans="2:9" ht="12.75">
      <c r="B10" s="17">
        <v>6</v>
      </c>
      <c r="C10" s="18"/>
      <c r="D10" s="19" t="s">
        <v>33</v>
      </c>
      <c r="E10" s="20"/>
      <c r="F10" s="16">
        <f>IF(OR(I10=111,I10=110,I10=101,I10=11),"Too many boxes checked !","")</f>
      </c>
      <c r="H10" s="9">
        <f aca="true" t="shared" si="0" ref="H10:H19">IF(I10=100,0.006,IF(I10=10,0.001,0))</f>
        <v>0.001</v>
      </c>
      <c r="I10">
        <f aca="true" t="shared" si="1" ref="I10:I19">IF(C10="",0,100)+IF(D10="",0,10)+IF(E10="",0,1)</f>
        <v>10</v>
      </c>
    </row>
    <row r="11" spans="2:9" ht="12.75">
      <c r="B11" s="17">
        <v>9</v>
      </c>
      <c r="C11" s="21"/>
      <c r="D11" s="22" t="s">
        <v>33</v>
      </c>
      <c r="E11" s="23"/>
      <c r="F11" s="16">
        <f aca="true" t="shared" si="2" ref="F11:F19">IF(OR(I11=111,I11=110,I11=101,I11=11),"Too many boxes checked !","")</f>
      </c>
      <c r="H11" s="9">
        <f t="shared" si="0"/>
        <v>0.001</v>
      </c>
      <c r="I11">
        <f t="shared" si="1"/>
        <v>10</v>
      </c>
    </row>
    <row r="12" spans="2:9" ht="12.75">
      <c r="B12" s="17">
        <v>10</v>
      </c>
      <c r="C12" s="21"/>
      <c r="D12" s="22" t="s">
        <v>33</v>
      </c>
      <c r="E12" s="23"/>
      <c r="F12" s="16">
        <f t="shared" si="2"/>
      </c>
      <c r="H12" s="9">
        <f t="shared" si="0"/>
        <v>0.001</v>
      </c>
      <c r="I12">
        <f t="shared" si="1"/>
        <v>10</v>
      </c>
    </row>
    <row r="13" spans="2:9" ht="12.75">
      <c r="B13" s="17">
        <v>11</v>
      </c>
      <c r="C13" s="21"/>
      <c r="D13" s="22" t="s">
        <v>33</v>
      </c>
      <c r="E13" s="23"/>
      <c r="F13" s="16">
        <f t="shared" si="2"/>
      </c>
      <c r="H13" s="9">
        <f t="shared" si="0"/>
        <v>0.001</v>
      </c>
      <c r="I13">
        <f t="shared" si="1"/>
        <v>10</v>
      </c>
    </row>
    <row r="14" spans="2:9" ht="12.75">
      <c r="B14" s="17">
        <v>14</v>
      </c>
      <c r="C14" s="21" t="s">
        <v>33</v>
      </c>
      <c r="D14" s="24"/>
      <c r="E14" s="23"/>
      <c r="F14" s="16">
        <f t="shared" si="2"/>
      </c>
      <c r="H14" s="9">
        <f t="shared" si="0"/>
        <v>0.006</v>
      </c>
      <c r="I14">
        <f t="shared" si="1"/>
        <v>100</v>
      </c>
    </row>
    <row r="15" spans="2:9" ht="12.75">
      <c r="B15" s="17">
        <v>14</v>
      </c>
      <c r="C15" s="21" t="s">
        <v>33</v>
      </c>
      <c r="D15" s="24"/>
      <c r="E15" s="23"/>
      <c r="F15" s="16">
        <f t="shared" si="2"/>
      </c>
      <c r="H15" s="9">
        <f t="shared" si="0"/>
        <v>0.006</v>
      </c>
      <c r="I15">
        <f t="shared" si="1"/>
        <v>100</v>
      </c>
    </row>
    <row r="16" spans="2:9" ht="12.75">
      <c r="B16" s="17">
        <v>14</v>
      </c>
      <c r="C16" s="21" t="s">
        <v>33</v>
      </c>
      <c r="D16" s="24"/>
      <c r="E16" s="23"/>
      <c r="F16" s="16">
        <f t="shared" si="2"/>
      </c>
      <c r="H16" s="9">
        <f t="shared" si="0"/>
        <v>0.006</v>
      </c>
      <c r="I16">
        <f t="shared" si="1"/>
        <v>100</v>
      </c>
    </row>
    <row r="17" spans="2:9" ht="12.75">
      <c r="B17" s="17">
        <v>14</v>
      </c>
      <c r="C17" s="21" t="s">
        <v>33</v>
      </c>
      <c r="D17" s="24"/>
      <c r="E17" s="23"/>
      <c r="F17" s="16">
        <f t="shared" si="2"/>
      </c>
      <c r="H17" s="9">
        <f t="shared" si="0"/>
        <v>0.006</v>
      </c>
      <c r="I17">
        <f t="shared" si="1"/>
        <v>100</v>
      </c>
    </row>
    <row r="18" spans="2:9" ht="12.75">
      <c r="B18" s="17">
        <v>14</v>
      </c>
      <c r="C18" s="21" t="s">
        <v>33</v>
      </c>
      <c r="D18" s="24"/>
      <c r="E18" s="23"/>
      <c r="F18" s="16">
        <f t="shared" si="2"/>
      </c>
      <c r="H18" s="9">
        <f t="shared" si="0"/>
        <v>0.006</v>
      </c>
      <c r="I18">
        <f t="shared" si="1"/>
        <v>100</v>
      </c>
    </row>
    <row r="19" spans="2:9" ht="13.5" thickBot="1">
      <c r="B19" s="25">
        <v>14</v>
      </c>
      <c r="C19" s="26" t="s">
        <v>33</v>
      </c>
      <c r="D19" s="27"/>
      <c r="E19" s="28"/>
      <c r="F19" s="16">
        <f t="shared" si="2"/>
      </c>
      <c r="H19" s="9">
        <f t="shared" si="0"/>
        <v>0.006</v>
      </c>
      <c r="I19">
        <f t="shared" si="1"/>
        <v>100</v>
      </c>
    </row>
    <row r="20" ht="4.5" customHeight="1" thickBot="1"/>
    <row r="21" spans="2:6" ht="13.5" thickBot="1">
      <c r="B21" s="35" t="s">
        <v>31</v>
      </c>
      <c r="C21" s="36"/>
      <c r="D21" s="36"/>
      <c r="E21" s="36"/>
      <c r="F21" s="37"/>
    </row>
    <row r="22" spans="2:6" ht="12.75">
      <c r="B22" s="10">
        <v>1</v>
      </c>
      <c r="C22" s="43" t="s">
        <v>34</v>
      </c>
      <c r="D22" s="44"/>
      <c r="E22" s="44"/>
      <c r="F22" s="45"/>
    </row>
    <row r="23" spans="2:6" ht="12.75">
      <c r="B23" s="10">
        <v>2</v>
      </c>
      <c r="C23" s="43" t="s">
        <v>35</v>
      </c>
      <c r="D23" s="44"/>
      <c r="E23" s="44"/>
      <c r="F23" s="45"/>
    </row>
    <row r="24" spans="2:6" ht="12.75">
      <c r="B24" s="10">
        <v>3</v>
      </c>
      <c r="C24" s="43" t="s">
        <v>36</v>
      </c>
      <c r="D24" s="44"/>
      <c r="E24" s="44"/>
      <c r="F24" s="45"/>
    </row>
    <row r="25" spans="2:6" ht="12.75">
      <c r="B25" s="10">
        <v>4</v>
      </c>
      <c r="C25" s="43" t="s">
        <v>37</v>
      </c>
      <c r="D25" s="44"/>
      <c r="E25" s="44"/>
      <c r="F25" s="45"/>
    </row>
    <row r="26" spans="2:6" ht="12.75">
      <c r="B26" s="10">
        <v>5</v>
      </c>
      <c r="C26" s="43" t="s">
        <v>38</v>
      </c>
      <c r="D26" s="44"/>
      <c r="E26" s="44"/>
      <c r="F26" s="45"/>
    </row>
    <row r="27" spans="2:6" ht="12.75">
      <c r="B27" s="10">
        <v>6</v>
      </c>
      <c r="C27" s="43" t="s">
        <v>39</v>
      </c>
      <c r="D27" s="44"/>
      <c r="E27" s="44"/>
      <c r="F27" s="45"/>
    </row>
    <row r="28" spans="2:6" ht="12.75">
      <c r="B28" s="10">
        <v>7</v>
      </c>
      <c r="C28" s="43" t="s">
        <v>40</v>
      </c>
      <c r="D28" s="44"/>
      <c r="E28" s="44"/>
      <c r="F28" s="45"/>
    </row>
    <row r="29" spans="2:6" ht="12.75">
      <c r="B29" s="10">
        <v>8</v>
      </c>
      <c r="C29" s="43" t="s">
        <v>41</v>
      </c>
      <c r="D29" s="44"/>
      <c r="E29" s="44"/>
      <c r="F29" s="45"/>
    </row>
    <row r="30" spans="2:6" ht="12.75">
      <c r="B30" s="10">
        <v>9</v>
      </c>
      <c r="C30" s="43" t="s">
        <v>42</v>
      </c>
      <c r="D30" s="44"/>
      <c r="E30" s="44"/>
      <c r="F30" s="45"/>
    </row>
    <row r="31" spans="2:6" ht="12.75">
      <c r="B31" s="10">
        <v>10</v>
      </c>
      <c r="C31" s="43" t="s">
        <v>43</v>
      </c>
      <c r="D31" s="44"/>
      <c r="E31" s="44"/>
      <c r="F31" s="45"/>
    </row>
    <row r="32" spans="2:6" ht="12.75">
      <c r="B32" s="10">
        <v>11</v>
      </c>
      <c r="C32" s="43" t="s">
        <v>44</v>
      </c>
      <c r="D32" s="44"/>
      <c r="E32" s="44"/>
      <c r="F32" s="45"/>
    </row>
    <row r="33" spans="2:6" ht="12.75">
      <c r="B33" s="10">
        <v>12</v>
      </c>
      <c r="C33" s="43" t="s">
        <v>45</v>
      </c>
      <c r="D33" s="44"/>
      <c r="E33" s="44"/>
      <c r="F33" s="45"/>
    </row>
    <row r="34" spans="2:6" ht="12.75">
      <c r="B34" s="10">
        <v>13</v>
      </c>
      <c r="C34" s="43" t="s">
        <v>46</v>
      </c>
      <c r="D34" s="44"/>
      <c r="E34" s="44"/>
      <c r="F34" s="45"/>
    </row>
    <row r="35" spans="2:6" ht="13.5" thickBot="1">
      <c r="B35" s="11">
        <v>14</v>
      </c>
      <c r="C35" s="32" t="s">
        <v>49</v>
      </c>
      <c r="D35" s="33"/>
      <c r="E35" s="33"/>
      <c r="F35" s="34"/>
    </row>
    <row r="36" ht="4.5" customHeight="1"/>
    <row r="37" spans="10:12" s="29" customFormat="1" ht="13.5" thickBot="1">
      <c r="J37" s="30"/>
      <c r="K37" s="30"/>
      <c r="L37" s="30"/>
    </row>
    <row r="39" spans="5:25" ht="12.75">
      <c r="E39" s="2">
        <v>2</v>
      </c>
      <c r="F39" s="2">
        <v>3</v>
      </c>
      <c r="G39" s="2">
        <v>4</v>
      </c>
      <c r="H39" s="2">
        <v>5</v>
      </c>
      <c r="I39" s="2">
        <v>7</v>
      </c>
      <c r="J39" s="2">
        <v>8</v>
      </c>
      <c r="K39" s="2">
        <v>9</v>
      </c>
      <c r="L39" s="2">
        <v>10</v>
      </c>
      <c r="M39" s="2">
        <v>11</v>
      </c>
      <c r="N39" s="2">
        <v>12</v>
      </c>
      <c r="O39" s="2">
        <v>13</v>
      </c>
      <c r="P39" s="2">
        <v>14</v>
      </c>
      <c r="Q39" s="2">
        <v>15</v>
      </c>
      <c r="R39" s="2">
        <v>16</v>
      </c>
      <c r="S39" s="2">
        <v>17</v>
      </c>
      <c r="T39" s="2">
        <v>18</v>
      </c>
      <c r="U39" s="2">
        <v>19</v>
      </c>
      <c r="V39" s="2">
        <v>20</v>
      </c>
      <c r="W39" s="2">
        <v>21</v>
      </c>
      <c r="X39" s="2">
        <v>22</v>
      </c>
      <c r="Y39" s="2">
        <v>23</v>
      </c>
    </row>
    <row r="40" spans="5:25" ht="12.75">
      <c r="E40" s="5" t="s">
        <v>20</v>
      </c>
      <c r="F40" s="2" t="s">
        <v>19</v>
      </c>
      <c r="G40" s="2" t="s">
        <v>21</v>
      </c>
      <c r="H40" s="2" t="s">
        <v>22</v>
      </c>
      <c r="I40" s="1">
        <v>18</v>
      </c>
      <c r="J40" s="1">
        <v>17</v>
      </c>
      <c r="K40" s="1">
        <v>16</v>
      </c>
      <c r="L40" s="3">
        <v>15</v>
      </c>
      <c r="M40" s="1">
        <v>14</v>
      </c>
      <c r="N40" s="1">
        <v>13</v>
      </c>
      <c r="O40" s="1">
        <v>12</v>
      </c>
      <c r="P40" s="3">
        <v>11</v>
      </c>
      <c r="Q40" s="1">
        <v>10</v>
      </c>
      <c r="R40" s="1">
        <v>9</v>
      </c>
      <c r="S40" s="1">
        <v>8</v>
      </c>
      <c r="T40" s="3">
        <v>7</v>
      </c>
      <c r="U40" s="1">
        <v>6</v>
      </c>
      <c r="V40" s="1">
        <v>5</v>
      </c>
      <c r="W40" s="1">
        <v>4</v>
      </c>
      <c r="X40" s="3">
        <v>3</v>
      </c>
      <c r="Y40" s="1">
        <v>2</v>
      </c>
    </row>
    <row r="41" spans="4:26" ht="12.75">
      <c r="D41" s="2">
        <f>('the graph'!B10-1)*3+IF('the graph'!H10=0.006,1,IF('the graph'!H10=0.001,2,3))</f>
        <v>17</v>
      </c>
      <c r="E41" s="2" t="str">
        <f aca="true" t="shared" si="3" ref="E41:N50">INDEX(thenumbers,$D41,E$39)</f>
        <v>Cor-Bon</v>
      </c>
      <c r="F41" s="2" t="str">
        <f t="shared" si="3"/>
        <v>.357 magnum</v>
      </c>
      <c r="G41" s="2">
        <f t="shared" si="3"/>
        <v>125</v>
      </c>
      <c r="H41" s="2" t="str">
        <f t="shared" si="3"/>
        <v>DPX</v>
      </c>
      <c r="I41" s="7">
        <f t="shared" si="3"/>
        <v>1499.15</v>
      </c>
      <c r="J41" s="7">
        <f t="shared" si="3"/>
        <v>1455.111111111111</v>
      </c>
      <c r="K41" s="7">
        <f t="shared" si="3"/>
        <v>1446.2</v>
      </c>
      <c r="L41" s="7">
        <f t="shared" si="3"/>
        <v>1445.3333333333333</v>
      </c>
      <c r="M41" s="7">
        <f t="shared" si="3"/>
        <v>1455.842105263158</v>
      </c>
      <c r="N41" s="7">
        <f t="shared" si="3"/>
        <v>1424.1052631578948</v>
      </c>
      <c r="O41" s="7">
        <f aca="true" t="shared" si="4" ref="O41:Y50">INDEX(thenumbers,$D41,O$39)</f>
        <v>1392.1875</v>
      </c>
      <c r="P41" s="7">
        <f t="shared" si="4"/>
        <v>1368.95</v>
      </c>
      <c r="Q41" s="7">
        <f t="shared" si="4"/>
        <v>1333.2105263157894</v>
      </c>
      <c r="R41" s="7">
        <f t="shared" si="4"/>
        <v>1315.8823529411766</v>
      </c>
      <c r="S41" s="7">
        <f t="shared" si="4"/>
        <v>1305.95</v>
      </c>
      <c r="T41" s="7">
        <f t="shared" si="4"/>
        <v>1268.25</v>
      </c>
      <c r="U41" s="7">
        <f t="shared" si="4"/>
        <v>1263.2105263157894</v>
      </c>
      <c r="V41" s="7">
        <f t="shared" si="4"/>
        <v>1325.65</v>
      </c>
      <c r="W41" s="7">
        <f t="shared" si="4"/>
        <v>1197.0714285714287</v>
      </c>
      <c r="X41" s="7">
        <f t="shared" si="4"/>
        <v>1188.4736842105262</v>
      </c>
      <c r="Y41" s="7">
        <f t="shared" si="4"/>
        <v>1098.3684210526317</v>
      </c>
      <c r="Z41" s="8" t="str">
        <f>IF('the graph'!B10=14,"",E41&amp;" "&amp;F41&amp;" "&amp;G41&amp;" "&amp;$G$40&amp;" "&amp;H41&amp;" "&amp;TEXT('the graph'!H10,"0.000")&amp;" gap")</f>
        <v>Cor-Bon .357 magnum 125 gr DPX 0.001 gap</v>
      </c>
    </row>
    <row r="42" spans="4:26" ht="12.75">
      <c r="D42" s="2">
        <f>('the graph'!B11-1)*3+IF('the graph'!H11=0.006,1,IF('the graph'!H11=0.001,2,3))</f>
        <v>26</v>
      </c>
      <c r="E42" s="2" t="str">
        <f t="shared" si="3"/>
        <v>Black Hills</v>
      </c>
      <c r="F42" s="2" t="str">
        <f t="shared" si="3"/>
        <v>.357 magnum</v>
      </c>
      <c r="G42" s="2">
        <f t="shared" si="3"/>
        <v>158</v>
      </c>
      <c r="H42" s="2" t="str">
        <f t="shared" si="3"/>
        <v>CNL</v>
      </c>
      <c r="I42" s="7">
        <f t="shared" si="3"/>
        <v>941.5</v>
      </c>
      <c r="J42" s="7">
        <f t="shared" si="3"/>
        <v>901</v>
      </c>
      <c r="K42" s="7">
        <f t="shared" si="3"/>
        <v>894.85</v>
      </c>
      <c r="L42" s="7">
        <f t="shared" si="3"/>
        <v>902.15</v>
      </c>
      <c r="M42" s="7">
        <f t="shared" si="3"/>
        <v>895.7</v>
      </c>
      <c r="N42" s="7">
        <f t="shared" si="3"/>
        <v>878.55</v>
      </c>
      <c r="O42" s="7">
        <f t="shared" si="4"/>
        <v>871</v>
      </c>
      <c r="P42" s="7">
        <f t="shared" si="4"/>
        <v>869.7</v>
      </c>
      <c r="Q42" s="7">
        <f t="shared" si="4"/>
        <v>863.55</v>
      </c>
      <c r="R42" s="7">
        <f t="shared" si="4"/>
        <v>851.7</v>
      </c>
      <c r="S42" s="7">
        <f t="shared" si="4"/>
        <v>855</v>
      </c>
      <c r="T42" s="7">
        <f t="shared" si="4"/>
        <v>833.5</v>
      </c>
      <c r="U42" s="7">
        <f t="shared" si="4"/>
        <v>810.45</v>
      </c>
      <c r="V42" s="7">
        <f t="shared" si="4"/>
        <v>802.3</v>
      </c>
      <c r="W42" s="7">
        <f t="shared" si="4"/>
        <v>782.2</v>
      </c>
      <c r="X42" s="7">
        <f t="shared" si="4"/>
        <v>772.3</v>
      </c>
      <c r="Y42" s="7">
        <f t="shared" si="4"/>
        <v>705.55</v>
      </c>
      <c r="Z42" s="8" t="str">
        <f>IF('the graph'!B11=14,"",E42&amp;" "&amp;F42&amp;" "&amp;G42&amp;" "&amp;$G$40&amp;" "&amp;H42&amp;" "&amp;TEXT('the graph'!H11,"0.000")&amp;" gap")</f>
        <v>Black Hills .357 magnum 158 gr CNL 0.001 gap</v>
      </c>
    </row>
    <row r="43" spans="4:26" ht="12.75">
      <c r="D43" s="2">
        <f>('the graph'!B12-1)*3+IF('the graph'!H12=0.006,1,IF('the graph'!H12=0.001,2,3))</f>
        <v>29</v>
      </c>
      <c r="E43" s="2" t="str">
        <f t="shared" si="3"/>
        <v>Buffalo Bore</v>
      </c>
      <c r="F43" s="2" t="str">
        <f t="shared" si="3"/>
        <v>.38 spec</v>
      </c>
      <c r="G43" s="2">
        <f t="shared" si="3"/>
        <v>158</v>
      </c>
      <c r="H43" s="2" t="str">
        <f t="shared" si="3"/>
        <v>SWC-HC</v>
      </c>
      <c r="I43" s="7">
        <f t="shared" si="3"/>
        <v>1100.3684210526317</v>
      </c>
      <c r="J43" s="7">
        <f t="shared" si="3"/>
        <v>1066</v>
      </c>
      <c r="K43" s="7">
        <f t="shared" si="3"/>
        <v>1054.5</v>
      </c>
      <c r="L43" s="7">
        <f t="shared" si="3"/>
        <v>1060.421052631579</v>
      </c>
      <c r="M43" s="7">
        <f t="shared" si="3"/>
        <v>1060.45</v>
      </c>
      <c r="N43" s="7">
        <f t="shared" si="3"/>
        <v>1062</v>
      </c>
      <c r="O43" s="7">
        <f t="shared" si="4"/>
        <v>1030.75</v>
      </c>
      <c r="P43" s="7">
        <f t="shared" si="4"/>
        <v>1034.75</v>
      </c>
      <c r="Q43" s="7">
        <f t="shared" si="4"/>
        <v>1012.95</v>
      </c>
      <c r="R43" s="7">
        <f t="shared" si="4"/>
        <v>1002.3</v>
      </c>
      <c r="S43" s="7">
        <f t="shared" si="4"/>
        <v>989.8</v>
      </c>
      <c r="T43" s="7">
        <f t="shared" si="4"/>
        <v>990.6</v>
      </c>
      <c r="U43" s="7">
        <f t="shared" si="4"/>
        <v>949.75</v>
      </c>
      <c r="V43" s="7">
        <f t="shared" si="4"/>
        <v>951.95</v>
      </c>
      <c r="W43" s="7">
        <f t="shared" si="4"/>
        <v>919.7</v>
      </c>
      <c r="X43" s="7">
        <f t="shared" si="4"/>
        <v>882.75</v>
      </c>
      <c r="Y43" s="7">
        <f t="shared" si="4"/>
        <v>818.3125</v>
      </c>
      <c r="Z43" s="8" t="str">
        <f>IF('the graph'!B12=14,"",E43&amp;" "&amp;F43&amp;" "&amp;G43&amp;" "&amp;$G$40&amp;" "&amp;H43&amp;" "&amp;TEXT('the graph'!H12,"0.000")&amp;" gap")</f>
        <v>Buffalo Bore .38 spec 158 gr SWC-HC 0.001 gap</v>
      </c>
    </row>
    <row r="44" spans="4:26" ht="12.75">
      <c r="D44" s="2">
        <f>('the graph'!B13-1)*3+IF('the graph'!H13=0.006,1,IF('the graph'!H13=0.001,2,3))</f>
        <v>32</v>
      </c>
      <c r="E44" s="2" t="str">
        <f t="shared" si="3"/>
        <v>Buffalo Bore</v>
      </c>
      <c r="F44" s="2" t="str">
        <f t="shared" si="3"/>
        <v>.38 spec +P</v>
      </c>
      <c r="G44" s="2">
        <f t="shared" si="3"/>
        <v>158</v>
      </c>
      <c r="H44" s="2" t="str">
        <f t="shared" si="3"/>
        <v>LSWHC-GC</v>
      </c>
      <c r="I44" s="7">
        <f t="shared" si="3"/>
        <v>1285.0588235294117</v>
      </c>
      <c r="J44" s="7">
        <f t="shared" si="3"/>
        <v>1255.8333333333333</v>
      </c>
      <c r="K44" s="7">
        <f t="shared" si="3"/>
        <v>1252.1052631578948</v>
      </c>
      <c r="L44" s="7">
        <f t="shared" si="3"/>
        <v>1256.7222222222222</v>
      </c>
      <c r="M44" s="7">
        <f t="shared" si="3"/>
        <v>1248.2</v>
      </c>
      <c r="N44" s="7">
        <f t="shared" si="3"/>
        <v>1245.2777777777778</v>
      </c>
      <c r="O44" s="7">
        <f t="shared" si="4"/>
        <v>1226.8</v>
      </c>
      <c r="P44" s="7">
        <f t="shared" si="4"/>
        <v>1222.9</v>
      </c>
      <c r="Q44" s="7">
        <f t="shared" si="4"/>
        <v>1201.578947368421</v>
      </c>
      <c r="R44" s="7">
        <f t="shared" si="4"/>
        <v>1188.25</v>
      </c>
      <c r="S44" s="7">
        <f t="shared" si="4"/>
        <v>1194.8</v>
      </c>
      <c r="T44" s="7">
        <f t="shared" si="4"/>
        <v>1168.1052631578948</v>
      </c>
      <c r="U44" s="7">
        <f t="shared" si="4"/>
        <v>1148.1052631578948</v>
      </c>
      <c r="V44" s="7">
        <f t="shared" si="4"/>
        <v>1121.764705882353</v>
      </c>
      <c r="W44" s="7">
        <f t="shared" si="4"/>
        <v>1077.65</v>
      </c>
      <c r="X44" s="7">
        <f t="shared" si="4"/>
        <v>1042.35</v>
      </c>
      <c r="Y44" s="7">
        <f t="shared" si="4"/>
        <v>968.421052631579</v>
      </c>
      <c r="Z44" s="8" t="str">
        <f>IF('the graph'!B13=14,"",E44&amp;" "&amp;F44&amp;" "&amp;G44&amp;" "&amp;$G$40&amp;" "&amp;H44&amp;" "&amp;TEXT('the graph'!H13,"0.000")&amp;" gap")</f>
        <v>Buffalo Bore .38 spec +P 158 gr LSWHC-GC 0.001 gap</v>
      </c>
    </row>
    <row r="45" spans="4:26" ht="12.75">
      <c r="D45" s="2">
        <f>('the graph'!B14-1)*3+IF('the graph'!H14=0.006,1,IF('the graph'!H14=0.001,2,3))</f>
        <v>40</v>
      </c>
      <c r="E45" s="2">
        <f t="shared" si="3"/>
        <v>0</v>
      </c>
      <c r="F45" s="2">
        <f t="shared" si="3"/>
        <v>0</v>
      </c>
      <c r="G45" s="2">
        <f t="shared" si="3"/>
        <v>0</v>
      </c>
      <c r="H45" s="2">
        <f t="shared" si="3"/>
        <v>0</v>
      </c>
      <c r="I45" s="7">
        <f t="shared" si="3"/>
        <v>100</v>
      </c>
      <c r="J45" s="7">
        <f t="shared" si="3"/>
        <v>100</v>
      </c>
      <c r="K45" s="7">
        <f t="shared" si="3"/>
        <v>100</v>
      </c>
      <c r="L45" s="7">
        <f t="shared" si="3"/>
        <v>100</v>
      </c>
      <c r="M45" s="7">
        <f t="shared" si="3"/>
        <v>100</v>
      </c>
      <c r="N45" s="7">
        <f t="shared" si="3"/>
        <v>100</v>
      </c>
      <c r="O45" s="7">
        <f t="shared" si="4"/>
        <v>100</v>
      </c>
      <c r="P45" s="7">
        <f t="shared" si="4"/>
        <v>100</v>
      </c>
      <c r="Q45" s="7">
        <f t="shared" si="4"/>
        <v>100</v>
      </c>
      <c r="R45" s="7">
        <f t="shared" si="4"/>
        <v>100</v>
      </c>
      <c r="S45" s="7">
        <f t="shared" si="4"/>
        <v>100</v>
      </c>
      <c r="T45" s="7">
        <f t="shared" si="4"/>
        <v>100</v>
      </c>
      <c r="U45" s="7">
        <f t="shared" si="4"/>
        <v>100</v>
      </c>
      <c r="V45" s="7">
        <f t="shared" si="4"/>
        <v>100</v>
      </c>
      <c r="W45" s="7">
        <f t="shared" si="4"/>
        <v>100</v>
      </c>
      <c r="X45" s="7">
        <f t="shared" si="4"/>
        <v>100</v>
      </c>
      <c r="Y45" s="7">
        <f t="shared" si="4"/>
        <v>100</v>
      </c>
      <c r="Z45" s="8">
        <f>IF('the graph'!B14=14,"",E45&amp;" "&amp;F45&amp;" "&amp;G45&amp;" "&amp;$G$40&amp;" "&amp;H45&amp;" "&amp;TEXT('the graph'!H14,"0.000")&amp;" gap")</f>
      </c>
    </row>
    <row r="46" spans="4:26" ht="12.75">
      <c r="D46" s="2">
        <f>('the graph'!B15-1)*3+IF('the graph'!H15=0.006,1,IF('the graph'!H15=0.001,2,3))</f>
        <v>40</v>
      </c>
      <c r="E46" s="2">
        <f t="shared" si="3"/>
        <v>0</v>
      </c>
      <c r="F46" s="2">
        <f t="shared" si="3"/>
        <v>0</v>
      </c>
      <c r="G46" s="2">
        <f t="shared" si="3"/>
        <v>0</v>
      </c>
      <c r="H46" s="2">
        <f t="shared" si="3"/>
        <v>0</v>
      </c>
      <c r="I46" s="7">
        <f t="shared" si="3"/>
        <v>100</v>
      </c>
      <c r="J46" s="7">
        <f t="shared" si="3"/>
        <v>100</v>
      </c>
      <c r="K46" s="7">
        <f t="shared" si="3"/>
        <v>100</v>
      </c>
      <c r="L46" s="7">
        <f t="shared" si="3"/>
        <v>100</v>
      </c>
      <c r="M46" s="7">
        <f t="shared" si="3"/>
        <v>100</v>
      </c>
      <c r="N46" s="7">
        <f t="shared" si="3"/>
        <v>100</v>
      </c>
      <c r="O46" s="7">
        <f t="shared" si="4"/>
        <v>100</v>
      </c>
      <c r="P46" s="7">
        <f t="shared" si="4"/>
        <v>100</v>
      </c>
      <c r="Q46" s="7">
        <f t="shared" si="4"/>
        <v>100</v>
      </c>
      <c r="R46" s="7">
        <f t="shared" si="4"/>
        <v>100</v>
      </c>
      <c r="S46" s="7">
        <f t="shared" si="4"/>
        <v>100</v>
      </c>
      <c r="T46" s="7">
        <f t="shared" si="4"/>
        <v>100</v>
      </c>
      <c r="U46" s="7">
        <f t="shared" si="4"/>
        <v>100</v>
      </c>
      <c r="V46" s="7">
        <f t="shared" si="4"/>
        <v>100</v>
      </c>
      <c r="W46" s="7">
        <f t="shared" si="4"/>
        <v>100</v>
      </c>
      <c r="X46" s="7">
        <f t="shared" si="4"/>
        <v>100</v>
      </c>
      <c r="Y46" s="7">
        <f t="shared" si="4"/>
        <v>100</v>
      </c>
      <c r="Z46" s="8">
        <f>IF('the graph'!B15=14,"",E46&amp;" "&amp;F46&amp;" "&amp;G46&amp;" "&amp;$G$40&amp;" "&amp;H46&amp;" "&amp;TEXT('the graph'!H15,"0.000")&amp;" gap")</f>
      </c>
    </row>
    <row r="47" spans="4:26" ht="12.75">
      <c r="D47" s="2">
        <f>('the graph'!B16-1)*3+IF('the graph'!H16=0.006,1,IF('the graph'!H16=0.001,2,3))</f>
        <v>40</v>
      </c>
      <c r="E47" s="2">
        <f t="shared" si="3"/>
        <v>0</v>
      </c>
      <c r="F47" s="2">
        <f t="shared" si="3"/>
        <v>0</v>
      </c>
      <c r="G47" s="2">
        <f t="shared" si="3"/>
        <v>0</v>
      </c>
      <c r="H47" s="2">
        <f t="shared" si="3"/>
        <v>0</v>
      </c>
      <c r="I47" s="7">
        <f t="shared" si="3"/>
        <v>100</v>
      </c>
      <c r="J47" s="7">
        <f t="shared" si="3"/>
        <v>100</v>
      </c>
      <c r="K47" s="7">
        <f t="shared" si="3"/>
        <v>100</v>
      </c>
      <c r="L47" s="7">
        <f t="shared" si="3"/>
        <v>100</v>
      </c>
      <c r="M47" s="7">
        <f t="shared" si="3"/>
        <v>100</v>
      </c>
      <c r="N47" s="7">
        <f t="shared" si="3"/>
        <v>100</v>
      </c>
      <c r="O47" s="7">
        <f t="shared" si="4"/>
        <v>100</v>
      </c>
      <c r="P47" s="7">
        <f t="shared" si="4"/>
        <v>100</v>
      </c>
      <c r="Q47" s="7">
        <f t="shared" si="4"/>
        <v>100</v>
      </c>
      <c r="R47" s="7">
        <f t="shared" si="4"/>
        <v>100</v>
      </c>
      <c r="S47" s="7">
        <f t="shared" si="4"/>
        <v>100</v>
      </c>
      <c r="T47" s="7">
        <f t="shared" si="4"/>
        <v>100</v>
      </c>
      <c r="U47" s="7">
        <f t="shared" si="4"/>
        <v>100</v>
      </c>
      <c r="V47" s="7">
        <f t="shared" si="4"/>
        <v>100</v>
      </c>
      <c r="W47" s="7">
        <f t="shared" si="4"/>
        <v>100</v>
      </c>
      <c r="X47" s="7">
        <f t="shared" si="4"/>
        <v>100</v>
      </c>
      <c r="Y47" s="7">
        <f t="shared" si="4"/>
        <v>100</v>
      </c>
      <c r="Z47" s="8">
        <f>IF('the graph'!B16=14,"",E47&amp;" "&amp;F47&amp;" "&amp;G47&amp;" "&amp;$G$40&amp;" "&amp;H47&amp;" "&amp;TEXT('the graph'!H16,"0.000")&amp;" gap")</f>
      </c>
    </row>
    <row r="48" spans="4:26" ht="12.75">
      <c r="D48" s="2">
        <f>('the graph'!B17-1)*3+IF('the graph'!H17=0.006,1,IF('the graph'!H17=0.001,2,3))</f>
        <v>40</v>
      </c>
      <c r="E48" s="2">
        <f t="shared" si="3"/>
        <v>0</v>
      </c>
      <c r="F48" s="2">
        <f t="shared" si="3"/>
        <v>0</v>
      </c>
      <c r="G48" s="2">
        <f t="shared" si="3"/>
        <v>0</v>
      </c>
      <c r="H48" s="2">
        <f t="shared" si="3"/>
        <v>0</v>
      </c>
      <c r="I48" s="7">
        <f t="shared" si="3"/>
        <v>100</v>
      </c>
      <c r="J48" s="7">
        <f t="shared" si="3"/>
        <v>100</v>
      </c>
      <c r="K48" s="7">
        <f t="shared" si="3"/>
        <v>100</v>
      </c>
      <c r="L48" s="7">
        <f t="shared" si="3"/>
        <v>100</v>
      </c>
      <c r="M48" s="7">
        <f t="shared" si="3"/>
        <v>100</v>
      </c>
      <c r="N48" s="7">
        <f t="shared" si="3"/>
        <v>100</v>
      </c>
      <c r="O48" s="7">
        <f t="shared" si="4"/>
        <v>100</v>
      </c>
      <c r="P48" s="7">
        <f t="shared" si="4"/>
        <v>100</v>
      </c>
      <c r="Q48" s="7">
        <f t="shared" si="4"/>
        <v>100</v>
      </c>
      <c r="R48" s="7">
        <f t="shared" si="4"/>
        <v>100</v>
      </c>
      <c r="S48" s="7">
        <f t="shared" si="4"/>
        <v>100</v>
      </c>
      <c r="T48" s="7">
        <f t="shared" si="4"/>
        <v>100</v>
      </c>
      <c r="U48" s="7">
        <f t="shared" si="4"/>
        <v>100</v>
      </c>
      <c r="V48" s="7">
        <f t="shared" si="4"/>
        <v>100</v>
      </c>
      <c r="W48" s="7">
        <f t="shared" si="4"/>
        <v>100</v>
      </c>
      <c r="X48" s="7">
        <f t="shared" si="4"/>
        <v>100</v>
      </c>
      <c r="Y48" s="7">
        <f t="shared" si="4"/>
        <v>100</v>
      </c>
      <c r="Z48" s="8">
        <f>IF('the graph'!B17=14,"",E48&amp;" "&amp;F48&amp;" "&amp;G48&amp;" "&amp;$G$40&amp;" "&amp;H48&amp;" "&amp;TEXT('the graph'!H17,"0.000")&amp;" gap")</f>
      </c>
    </row>
    <row r="49" spans="4:26" ht="12.75">
      <c r="D49" s="2">
        <f>('the graph'!B18-1)*3+IF('the graph'!H18=0.006,1,IF('the graph'!H18=0.001,2,3))</f>
        <v>40</v>
      </c>
      <c r="E49" s="2">
        <f t="shared" si="3"/>
        <v>0</v>
      </c>
      <c r="F49" s="2">
        <f t="shared" si="3"/>
        <v>0</v>
      </c>
      <c r="G49" s="2">
        <f t="shared" si="3"/>
        <v>0</v>
      </c>
      <c r="H49" s="2">
        <f t="shared" si="3"/>
        <v>0</v>
      </c>
      <c r="I49" s="7">
        <f t="shared" si="3"/>
        <v>100</v>
      </c>
      <c r="J49" s="7">
        <f t="shared" si="3"/>
        <v>100</v>
      </c>
      <c r="K49" s="7">
        <f t="shared" si="3"/>
        <v>100</v>
      </c>
      <c r="L49" s="7">
        <f t="shared" si="3"/>
        <v>100</v>
      </c>
      <c r="M49" s="7">
        <f t="shared" si="3"/>
        <v>100</v>
      </c>
      <c r="N49" s="7">
        <f t="shared" si="3"/>
        <v>100</v>
      </c>
      <c r="O49" s="7">
        <f t="shared" si="4"/>
        <v>100</v>
      </c>
      <c r="P49" s="7">
        <f t="shared" si="4"/>
        <v>100</v>
      </c>
      <c r="Q49" s="7">
        <f t="shared" si="4"/>
        <v>100</v>
      </c>
      <c r="R49" s="7">
        <f t="shared" si="4"/>
        <v>100</v>
      </c>
      <c r="S49" s="7">
        <f t="shared" si="4"/>
        <v>100</v>
      </c>
      <c r="T49" s="7">
        <f t="shared" si="4"/>
        <v>100</v>
      </c>
      <c r="U49" s="7">
        <f t="shared" si="4"/>
        <v>100</v>
      </c>
      <c r="V49" s="7">
        <f t="shared" si="4"/>
        <v>100</v>
      </c>
      <c r="W49" s="7">
        <f t="shared" si="4"/>
        <v>100</v>
      </c>
      <c r="X49" s="7">
        <f t="shared" si="4"/>
        <v>100</v>
      </c>
      <c r="Y49" s="7">
        <f t="shared" si="4"/>
        <v>100</v>
      </c>
      <c r="Z49" s="8">
        <f>IF('the graph'!B18=14,"",E49&amp;" "&amp;F49&amp;" "&amp;G49&amp;" "&amp;$G$40&amp;" "&amp;H49&amp;" "&amp;TEXT('the graph'!H18,"0.000")&amp;" gap")</f>
      </c>
    </row>
    <row r="50" spans="4:26" ht="12.75">
      <c r="D50" s="2">
        <f>('the graph'!B19-1)*3+IF('the graph'!H19=0.006,1,IF('the graph'!H19=0.001,2,3))</f>
        <v>40</v>
      </c>
      <c r="E50" s="2">
        <f t="shared" si="3"/>
        <v>0</v>
      </c>
      <c r="F50" s="2">
        <f t="shared" si="3"/>
        <v>0</v>
      </c>
      <c r="G50" s="2">
        <f t="shared" si="3"/>
        <v>0</v>
      </c>
      <c r="H50" s="2">
        <f t="shared" si="3"/>
        <v>0</v>
      </c>
      <c r="I50" s="7">
        <f t="shared" si="3"/>
        <v>100</v>
      </c>
      <c r="J50" s="7">
        <f t="shared" si="3"/>
        <v>100</v>
      </c>
      <c r="K50" s="7">
        <f t="shared" si="3"/>
        <v>100</v>
      </c>
      <c r="L50" s="7">
        <f t="shared" si="3"/>
        <v>100</v>
      </c>
      <c r="M50" s="7">
        <f t="shared" si="3"/>
        <v>100</v>
      </c>
      <c r="N50" s="7">
        <f t="shared" si="3"/>
        <v>100</v>
      </c>
      <c r="O50" s="7">
        <f t="shared" si="4"/>
        <v>100</v>
      </c>
      <c r="P50" s="7">
        <f t="shared" si="4"/>
        <v>100</v>
      </c>
      <c r="Q50" s="7">
        <f t="shared" si="4"/>
        <v>100</v>
      </c>
      <c r="R50" s="7">
        <f t="shared" si="4"/>
        <v>100</v>
      </c>
      <c r="S50" s="7">
        <f t="shared" si="4"/>
        <v>100</v>
      </c>
      <c r="T50" s="7">
        <f t="shared" si="4"/>
        <v>100</v>
      </c>
      <c r="U50" s="7">
        <f t="shared" si="4"/>
        <v>100</v>
      </c>
      <c r="V50" s="7">
        <f t="shared" si="4"/>
        <v>100</v>
      </c>
      <c r="W50" s="7">
        <f t="shared" si="4"/>
        <v>100</v>
      </c>
      <c r="X50" s="7">
        <f t="shared" si="4"/>
        <v>100</v>
      </c>
      <c r="Y50" s="7">
        <f t="shared" si="4"/>
        <v>100</v>
      </c>
      <c r="Z50" s="8">
        <f>IF('the graph'!B19=14,"",E50&amp;" "&amp;F50&amp;" "&amp;G50&amp;" "&amp;$G$40&amp;" "&amp;H50&amp;" "&amp;TEXT('the graph'!H19,"0.000")&amp;" gap")</f>
      </c>
    </row>
    <row r="51" spans="5:26" ht="12.75">
      <c r="E51" s="2"/>
      <c r="F51" s="2"/>
      <c r="G51" s="2"/>
      <c r="H51" s="2"/>
      <c r="I51" s="2"/>
      <c r="J51" s="2"/>
      <c r="K51" s="2"/>
      <c r="L51" s="2"/>
      <c r="M51" s="2"/>
      <c r="N51" s="2"/>
      <c r="O51" s="2"/>
      <c r="P51" s="2"/>
      <c r="Q51" s="2"/>
      <c r="R51" s="2"/>
      <c r="S51" s="2"/>
      <c r="T51" s="2"/>
      <c r="U51" s="2"/>
      <c r="V51" s="2"/>
      <c r="W51" s="2"/>
      <c r="X51" s="2"/>
      <c r="Y51" s="2"/>
      <c r="Z51" s="6"/>
    </row>
    <row r="52" spans="2:12" ht="12.75">
      <c r="B52" s="2"/>
      <c r="J52"/>
      <c r="K52"/>
      <c r="L52"/>
    </row>
    <row r="53" spans="2:24" ht="12.75">
      <c r="B53" s="5" t="s">
        <v>30</v>
      </c>
      <c r="C53" s="5" t="s">
        <v>20</v>
      </c>
      <c r="D53" s="2" t="s">
        <v>19</v>
      </c>
      <c r="E53" s="2" t="s">
        <v>21</v>
      </c>
      <c r="F53" s="2" t="s">
        <v>22</v>
      </c>
      <c r="G53" s="1" t="s">
        <v>29</v>
      </c>
      <c r="H53" s="1">
        <v>18</v>
      </c>
      <c r="I53" s="1">
        <v>17</v>
      </c>
      <c r="J53" s="1">
        <v>16</v>
      </c>
      <c r="K53" s="3">
        <v>15</v>
      </c>
      <c r="L53" s="1">
        <v>14</v>
      </c>
      <c r="M53" s="1">
        <v>13</v>
      </c>
      <c r="N53" s="1">
        <v>12</v>
      </c>
      <c r="O53" s="3">
        <v>11</v>
      </c>
      <c r="P53" s="1">
        <v>10</v>
      </c>
      <c r="Q53" s="1">
        <v>9</v>
      </c>
      <c r="R53" s="1">
        <v>8</v>
      </c>
      <c r="S53" s="3">
        <v>7</v>
      </c>
      <c r="T53" s="1">
        <v>6</v>
      </c>
      <c r="U53" s="1">
        <v>5</v>
      </c>
      <c r="V53" s="1">
        <v>4</v>
      </c>
      <c r="W53" s="3">
        <v>3</v>
      </c>
      <c r="X53" s="1">
        <v>2</v>
      </c>
    </row>
    <row r="54" spans="2:24" ht="12.75">
      <c r="B54" s="2">
        <v>1</v>
      </c>
      <c r="C54" s="2" t="s">
        <v>0</v>
      </c>
      <c r="D54" s="2" t="s">
        <v>23</v>
      </c>
      <c r="E54" s="2">
        <v>125</v>
      </c>
      <c r="F54" s="2" t="s">
        <v>1</v>
      </c>
      <c r="G54" s="1">
        <v>0.006</v>
      </c>
      <c r="H54" s="4">
        <v>651.9</v>
      </c>
      <c r="I54" s="4">
        <v>604.1</v>
      </c>
      <c r="J54" s="4">
        <v>609.4375</v>
      </c>
      <c r="K54" s="4">
        <v>553.15</v>
      </c>
      <c r="L54" s="4">
        <v>591.05</v>
      </c>
      <c r="M54" s="4">
        <v>615.8</v>
      </c>
      <c r="N54" s="4">
        <v>539.95</v>
      </c>
      <c r="O54" s="4">
        <v>551.4</v>
      </c>
      <c r="P54" s="4">
        <v>566.15</v>
      </c>
      <c r="Q54" s="4">
        <v>602.75</v>
      </c>
      <c r="R54" s="4">
        <v>576.6315789473684</v>
      </c>
      <c r="S54" s="4">
        <v>589.1052631578947</v>
      </c>
      <c r="T54" s="4">
        <v>561.65</v>
      </c>
      <c r="U54" s="4">
        <v>508.6</v>
      </c>
      <c r="V54" s="4">
        <v>489.65</v>
      </c>
      <c r="W54" s="4">
        <v>542.45</v>
      </c>
      <c r="X54" s="4">
        <v>512.0555555555555</v>
      </c>
    </row>
    <row r="55" spans="2:24" ht="12.75">
      <c r="B55" s="2">
        <v>1</v>
      </c>
      <c r="C55" s="2" t="s">
        <v>0</v>
      </c>
      <c r="D55" s="2" t="s">
        <v>23</v>
      </c>
      <c r="E55" s="2">
        <v>125</v>
      </c>
      <c r="F55" s="2" t="s">
        <v>1</v>
      </c>
      <c r="G55" s="1">
        <v>0.001</v>
      </c>
      <c r="H55" s="4">
        <v>641.35</v>
      </c>
      <c r="I55" s="4">
        <v>624.65</v>
      </c>
      <c r="J55" s="4">
        <v>581.6842105263158</v>
      </c>
      <c r="K55" s="4">
        <v>640.6</v>
      </c>
      <c r="L55" s="4">
        <v>645.55</v>
      </c>
      <c r="M55" s="4">
        <v>648.9</v>
      </c>
      <c r="N55" s="4">
        <v>613.05</v>
      </c>
      <c r="O55" s="4">
        <v>577.1052631578947</v>
      </c>
      <c r="P55" s="4">
        <v>597.45</v>
      </c>
      <c r="Q55" s="4">
        <v>618.35</v>
      </c>
      <c r="R55" s="4">
        <v>571.35</v>
      </c>
      <c r="S55" s="4">
        <v>584.65</v>
      </c>
      <c r="T55" s="4">
        <v>606.8</v>
      </c>
      <c r="U55" s="4">
        <v>592.3571428571429</v>
      </c>
      <c r="V55" s="4">
        <v>595.1111111111111</v>
      </c>
      <c r="W55" s="4">
        <v>575.1666666666666</v>
      </c>
      <c r="X55" s="4">
        <v>557.3</v>
      </c>
    </row>
    <row r="56" spans="2:24" ht="12.75">
      <c r="B56" s="2">
        <v>1</v>
      </c>
      <c r="C56" s="2" t="s">
        <v>0</v>
      </c>
      <c r="D56" s="2" t="s">
        <v>23</v>
      </c>
      <c r="E56" s="2">
        <v>125</v>
      </c>
      <c r="F56" s="2" t="s">
        <v>1</v>
      </c>
      <c r="G56" s="1">
        <v>0</v>
      </c>
      <c r="H56" s="4">
        <v>703</v>
      </c>
      <c r="I56" s="4">
        <v>694.85</v>
      </c>
      <c r="J56" s="4">
        <v>693.65</v>
      </c>
      <c r="K56" s="4">
        <v>692.55</v>
      </c>
      <c r="L56" s="4">
        <v>682.25</v>
      </c>
      <c r="M56" s="4">
        <v>682.55</v>
      </c>
      <c r="N56" s="4">
        <v>683</v>
      </c>
      <c r="O56" s="4">
        <v>682.35</v>
      </c>
      <c r="P56" s="4">
        <v>644.15</v>
      </c>
      <c r="Q56" s="4">
        <v>641.7894736842105</v>
      </c>
      <c r="R56" s="4">
        <v>685.1</v>
      </c>
      <c r="S56" s="4">
        <v>696.7647058823529</v>
      </c>
      <c r="T56" s="4">
        <v>619.7894736842105</v>
      </c>
      <c r="U56" s="4">
        <v>626.15</v>
      </c>
      <c r="V56" s="4">
        <v>610.7</v>
      </c>
      <c r="W56" s="4">
        <v>595</v>
      </c>
      <c r="X56" s="4">
        <v>581.85</v>
      </c>
    </row>
    <row r="57" spans="2:24" ht="12.75">
      <c r="B57" s="2">
        <v>2</v>
      </c>
      <c r="C57" s="2" t="s">
        <v>2</v>
      </c>
      <c r="D57" s="2" t="s">
        <v>23</v>
      </c>
      <c r="E57" s="2">
        <v>125</v>
      </c>
      <c r="F57" s="2" t="s">
        <v>3</v>
      </c>
      <c r="G57" s="1">
        <v>0.006</v>
      </c>
      <c r="H57" s="4">
        <v>852.8</v>
      </c>
      <c r="I57" s="4">
        <v>780.35</v>
      </c>
      <c r="J57" s="4">
        <v>781.75</v>
      </c>
      <c r="K57" s="4">
        <v>745.5</v>
      </c>
      <c r="L57" s="4">
        <v>759.5</v>
      </c>
      <c r="M57" s="4">
        <v>764.35</v>
      </c>
      <c r="N57" s="4">
        <v>740.75</v>
      </c>
      <c r="O57" s="4">
        <v>732.9</v>
      </c>
      <c r="P57" s="4">
        <v>757.25</v>
      </c>
      <c r="Q57" s="4">
        <v>723.3</v>
      </c>
      <c r="R57" s="4">
        <v>761.5263157894736</v>
      </c>
      <c r="S57" s="4">
        <v>734.95</v>
      </c>
      <c r="T57" s="4">
        <v>707.3</v>
      </c>
      <c r="U57" s="4">
        <v>707.5</v>
      </c>
      <c r="V57" s="4">
        <v>667.45</v>
      </c>
      <c r="W57" s="4">
        <v>665.55</v>
      </c>
      <c r="X57" s="4">
        <v>620.65</v>
      </c>
    </row>
    <row r="58" spans="2:24" ht="12.75">
      <c r="B58" s="2">
        <v>2</v>
      </c>
      <c r="C58" s="2" t="s">
        <v>2</v>
      </c>
      <c r="D58" s="2" t="s">
        <v>23</v>
      </c>
      <c r="E58" s="2">
        <v>125</v>
      </c>
      <c r="F58" s="2" t="s">
        <v>3</v>
      </c>
      <c r="G58" s="1">
        <v>0.001</v>
      </c>
      <c r="H58" s="4">
        <v>896.05</v>
      </c>
      <c r="I58" s="4">
        <v>823</v>
      </c>
      <c r="J58" s="4">
        <v>800.75</v>
      </c>
      <c r="K58" s="4">
        <v>838.45</v>
      </c>
      <c r="L58" s="4">
        <v>830.0526315789474</v>
      </c>
      <c r="M58" s="4">
        <v>824.65</v>
      </c>
      <c r="N58" s="4">
        <v>795.15</v>
      </c>
      <c r="O58" s="4">
        <v>796.6</v>
      </c>
      <c r="P58" s="4">
        <v>796.4</v>
      </c>
      <c r="Q58" s="4">
        <v>790.2</v>
      </c>
      <c r="R58" s="4">
        <v>758.15</v>
      </c>
      <c r="S58" s="4">
        <v>770.5</v>
      </c>
      <c r="T58" s="4">
        <v>749.55</v>
      </c>
      <c r="U58" s="4">
        <v>730</v>
      </c>
      <c r="V58" s="4">
        <v>692.5</v>
      </c>
      <c r="W58" s="4">
        <v>682.85</v>
      </c>
      <c r="X58" s="4">
        <v>633.578947368421</v>
      </c>
    </row>
    <row r="59" spans="2:24" ht="12.75">
      <c r="B59" s="2">
        <v>2</v>
      </c>
      <c r="C59" s="2" t="s">
        <v>2</v>
      </c>
      <c r="D59" s="2" t="s">
        <v>23</v>
      </c>
      <c r="E59" s="2">
        <v>125</v>
      </c>
      <c r="F59" s="2" t="s">
        <v>3</v>
      </c>
      <c r="G59" s="1">
        <v>0</v>
      </c>
      <c r="H59" s="4">
        <v>910.9</v>
      </c>
      <c r="I59" s="4">
        <v>894.45</v>
      </c>
      <c r="J59" s="4">
        <v>875.25</v>
      </c>
      <c r="K59" s="4">
        <v>885.95</v>
      </c>
      <c r="L59" s="4">
        <v>889.8</v>
      </c>
      <c r="M59" s="4">
        <v>883.45</v>
      </c>
      <c r="N59" s="4">
        <v>884.05</v>
      </c>
      <c r="O59" s="4">
        <v>865.15</v>
      </c>
      <c r="P59" s="4">
        <v>850.7</v>
      </c>
      <c r="Q59" s="4">
        <v>838.6842105263158</v>
      </c>
      <c r="R59" s="4">
        <v>844.1</v>
      </c>
      <c r="S59" s="4">
        <v>820.75</v>
      </c>
      <c r="T59" s="4">
        <v>796.9</v>
      </c>
      <c r="U59" s="4">
        <v>780.15</v>
      </c>
      <c r="V59" s="4">
        <v>746.578947368421</v>
      </c>
      <c r="W59" s="4">
        <v>707.75</v>
      </c>
      <c r="X59" s="4">
        <v>645.4736842105264</v>
      </c>
    </row>
    <row r="60" spans="2:24" ht="12.75">
      <c r="B60" s="2">
        <v>3</v>
      </c>
      <c r="C60" s="2" t="s">
        <v>4</v>
      </c>
      <c r="D60" s="2" t="s">
        <v>23</v>
      </c>
      <c r="E60" s="2">
        <v>125</v>
      </c>
      <c r="F60" s="2" t="s">
        <v>5</v>
      </c>
      <c r="G60" s="1">
        <v>0.006</v>
      </c>
      <c r="H60" s="4">
        <v>927.25</v>
      </c>
      <c r="I60" s="4">
        <v>835.9</v>
      </c>
      <c r="J60" s="4">
        <v>818.25</v>
      </c>
      <c r="K60" s="4">
        <v>816.75</v>
      </c>
      <c r="L60" s="4">
        <v>829.1</v>
      </c>
      <c r="M60" s="4">
        <v>836.75</v>
      </c>
      <c r="N60" s="4">
        <v>814.25</v>
      </c>
      <c r="O60" s="4">
        <v>800.8</v>
      </c>
      <c r="P60" s="4">
        <v>820.5</v>
      </c>
      <c r="Q60" s="4">
        <v>773.95</v>
      </c>
      <c r="R60" s="4">
        <v>796.7</v>
      </c>
      <c r="S60" s="4">
        <v>792.35</v>
      </c>
      <c r="T60" s="4">
        <v>768.2</v>
      </c>
      <c r="U60" s="4">
        <v>764.3</v>
      </c>
      <c r="V60" s="4">
        <v>740.9</v>
      </c>
      <c r="W60" s="4">
        <v>757.95</v>
      </c>
      <c r="X60" s="4">
        <v>713.5555555555555</v>
      </c>
    </row>
    <row r="61" spans="2:24" ht="12.75">
      <c r="B61" s="2">
        <v>3</v>
      </c>
      <c r="C61" s="2" t="s">
        <v>4</v>
      </c>
      <c r="D61" s="2" t="s">
        <v>23</v>
      </c>
      <c r="E61" s="2">
        <v>125</v>
      </c>
      <c r="F61" s="2" t="s">
        <v>5</v>
      </c>
      <c r="G61" s="1">
        <v>0.001</v>
      </c>
      <c r="H61" s="4">
        <v>988.95</v>
      </c>
      <c r="I61" s="4">
        <v>872.8</v>
      </c>
      <c r="J61" s="4">
        <v>858.25</v>
      </c>
      <c r="K61" s="4">
        <v>895.2</v>
      </c>
      <c r="L61" s="4">
        <v>895.8</v>
      </c>
      <c r="M61" s="4">
        <v>902.6</v>
      </c>
      <c r="N61" s="4">
        <v>889.3529411764706</v>
      </c>
      <c r="O61" s="4">
        <v>862.75</v>
      </c>
      <c r="P61" s="4">
        <v>854.15</v>
      </c>
      <c r="Q61" s="4">
        <v>850.05</v>
      </c>
      <c r="R61" s="4">
        <v>813.05</v>
      </c>
      <c r="S61" s="4">
        <v>826.65</v>
      </c>
      <c r="T61" s="4">
        <v>786.7</v>
      </c>
      <c r="U61" s="4">
        <v>797.1</v>
      </c>
      <c r="V61" s="4">
        <v>776.45</v>
      </c>
      <c r="W61" s="4">
        <v>774.5</v>
      </c>
      <c r="X61" s="4">
        <v>723.6111111111111</v>
      </c>
    </row>
    <row r="62" spans="2:24" ht="12.75">
      <c r="B62" s="2">
        <v>3</v>
      </c>
      <c r="C62" s="2" t="s">
        <v>4</v>
      </c>
      <c r="D62" s="2" t="s">
        <v>23</v>
      </c>
      <c r="E62" s="2">
        <v>125</v>
      </c>
      <c r="F62" s="2" t="s">
        <v>5</v>
      </c>
      <c r="G62" s="1">
        <v>0</v>
      </c>
      <c r="H62" s="4">
        <v>982.45</v>
      </c>
      <c r="I62" s="4">
        <v>969.05</v>
      </c>
      <c r="J62" s="4">
        <v>952.25</v>
      </c>
      <c r="K62" s="4">
        <v>980.55</v>
      </c>
      <c r="L62" s="4">
        <v>968.3</v>
      </c>
      <c r="M62" s="4">
        <v>964.85</v>
      </c>
      <c r="N62" s="4">
        <v>946.25</v>
      </c>
      <c r="O62" s="4">
        <v>942.3157894736842</v>
      </c>
      <c r="P62" s="4">
        <v>934.95</v>
      </c>
      <c r="Q62" s="4">
        <v>921.7777777777778</v>
      </c>
      <c r="R62" s="4">
        <v>904</v>
      </c>
      <c r="S62" s="4">
        <v>890.55</v>
      </c>
      <c r="T62" s="4">
        <v>873.25</v>
      </c>
      <c r="U62" s="4">
        <v>860</v>
      </c>
      <c r="V62" s="4">
        <v>842.75</v>
      </c>
      <c r="W62" s="4">
        <v>790.15</v>
      </c>
      <c r="X62" s="4">
        <v>698.3</v>
      </c>
    </row>
    <row r="63" spans="2:24" ht="12.75">
      <c r="B63" s="2">
        <v>4</v>
      </c>
      <c r="C63" s="2" t="s">
        <v>6</v>
      </c>
      <c r="D63" s="2" t="s">
        <v>24</v>
      </c>
      <c r="E63" s="2">
        <v>125</v>
      </c>
      <c r="F63" s="2" t="s">
        <v>7</v>
      </c>
      <c r="G63" s="1">
        <v>0.006</v>
      </c>
      <c r="H63" s="4">
        <v>1193.2105263157894</v>
      </c>
      <c r="I63" s="4">
        <v>1099.5</v>
      </c>
      <c r="J63" s="4">
        <v>1124</v>
      </c>
      <c r="K63" s="4">
        <v>1084.3333333333333</v>
      </c>
      <c r="L63" s="4">
        <v>1100.8333333333333</v>
      </c>
      <c r="M63" s="4">
        <v>1101.3333333333333</v>
      </c>
      <c r="N63" s="4">
        <v>1073.3333333333333</v>
      </c>
      <c r="O63" s="4">
        <v>1073.1666666666667</v>
      </c>
      <c r="P63" s="4">
        <v>1069.8</v>
      </c>
      <c r="Q63" s="4">
        <v>1050.1666666666667</v>
      </c>
      <c r="R63" s="4">
        <v>1070.5</v>
      </c>
      <c r="S63" s="4">
        <v>1065.5</v>
      </c>
      <c r="T63" s="4">
        <v>1036.6666666666667</v>
      </c>
      <c r="U63" s="4">
        <v>1015.5</v>
      </c>
      <c r="V63" s="4">
        <v>1000.5</v>
      </c>
      <c r="W63" s="4">
        <v>970.3333333333334</v>
      </c>
      <c r="X63" s="4">
        <v>897.2</v>
      </c>
    </row>
    <row r="64" spans="2:24" ht="12.75">
      <c r="B64" s="2">
        <v>4</v>
      </c>
      <c r="C64" s="2" t="s">
        <v>6</v>
      </c>
      <c r="D64" s="2" t="s">
        <v>24</v>
      </c>
      <c r="E64" s="2">
        <v>125</v>
      </c>
      <c r="F64" s="2" t="s">
        <v>7</v>
      </c>
      <c r="G64" s="1">
        <v>0.001</v>
      </c>
      <c r="H64" s="4">
        <v>1212.6666666666667</v>
      </c>
      <c r="I64" s="4">
        <v>1148.8</v>
      </c>
      <c r="J64" s="4">
        <v>1137.1666666666667</v>
      </c>
      <c r="K64" s="4">
        <v>1138.3333333333333</v>
      </c>
      <c r="L64" s="4">
        <v>1121.1666666666667</v>
      </c>
      <c r="M64" s="4">
        <v>1156.5</v>
      </c>
      <c r="N64" s="4">
        <v>1132</v>
      </c>
      <c r="O64" s="4">
        <v>1104.1666666666667</v>
      </c>
      <c r="P64" s="4">
        <v>1108.6666666666667</v>
      </c>
      <c r="Q64" s="4">
        <v>1104</v>
      </c>
      <c r="R64" s="4">
        <v>1098.5</v>
      </c>
      <c r="S64" s="4">
        <v>1086</v>
      </c>
      <c r="T64" s="4">
        <v>1062.8333333333333</v>
      </c>
      <c r="U64" s="4">
        <v>1036.8333333333333</v>
      </c>
      <c r="V64" s="4">
        <v>999.6666666666666</v>
      </c>
      <c r="W64" s="4">
        <v>985.3333333333334</v>
      </c>
      <c r="X64" s="4">
        <v>915.5</v>
      </c>
    </row>
    <row r="65" spans="2:24" ht="12.75">
      <c r="B65" s="2">
        <v>4</v>
      </c>
      <c r="C65" s="2" t="s">
        <v>6</v>
      </c>
      <c r="D65" s="2" t="s">
        <v>24</v>
      </c>
      <c r="E65" s="2">
        <v>125</v>
      </c>
      <c r="F65" s="2" t="s">
        <v>7</v>
      </c>
      <c r="G65" s="1">
        <v>0</v>
      </c>
      <c r="H65" s="4">
        <v>1252.8</v>
      </c>
      <c r="I65" s="4">
        <v>1235.5</v>
      </c>
      <c r="J65" s="4">
        <v>1182.6666666666667</v>
      </c>
      <c r="K65" s="4">
        <v>1231.3333333333333</v>
      </c>
      <c r="L65" s="4">
        <v>1226.2</v>
      </c>
      <c r="M65" s="4">
        <v>1199.5</v>
      </c>
      <c r="N65" s="4">
        <v>1191.5</v>
      </c>
      <c r="O65" s="4">
        <v>1174.1666666666667</v>
      </c>
      <c r="P65" s="4">
        <v>1180.3333333333333</v>
      </c>
      <c r="Q65" s="4">
        <v>1160.6666666666667</v>
      </c>
      <c r="R65" s="4">
        <v>1147.6666666666667</v>
      </c>
      <c r="S65" s="4">
        <v>1122.8333333333333</v>
      </c>
      <c r="T65" s="4">
        <v>1094</v>
      </c>
      <c r="U65" s="4">
        <v>1075</v>
      </c>
      <c r="V65" s="4">
        <v>1039.1666666666667</v>
      </c>
      <c r="W65" s="4">
        <v>1023.8333333333334</v>
      </c>
      <c r="X65" s="4">
        <v>937.3333333333334</v>
      </c>
    </row>
    <row r="66" spans="2:24" ht="12.75">
      <c r="B66" s="2">
        <v>5</v>
      </c>
      <c r="C66" s="2" t="s">
        <v>8</v>
      </c>
      <c r="D66" s="2" t="s">
        <v>24</v>
      </c>
      <c r="E66" s="2">
        <v>125</v>
      </c>
      <c r="F66" s="2" t="s">
        <v>9</v>
      </c>
      <c r="G66" s="1">
        <v>0.006</v>
      </c>
      <c r="H66" s="4">
        <v>1278.4375</v>
      </c>
      <c r="I66" s="4">
        <v>1258.15</v>
      </c>
      <c r="J66" s="4">
        <v>1236.3157894736842</v>
      </c>
      <c r="K66" s="4">
        <v>1251.6842105263158</v>
      </c>
      <c r="L66" s="4">
        <v>1236.2941176470588</v>
      </c>
      <c r="M66" s="4">
        <v>1225</v>
      </c>
      <c r="N66" s="4">
        <v>1230.35</v>
      </c>
      <c r="O66" s="4">
        <v>1212.5</v>
      </c>
      <c r="P66" s="4">
        <v>1218.25</v>
      </c>
      <c r="Q66" s="4">
        <v>1176.7</v>
      </c>
      <c r="R66" s="4">
        <v>1188.1</v>
      </c>
      <c r="S66" s="4">
        <v>1170.0526315789473</v>
      </c>
      <c r="T66" s="4">
        <v>1171.2777777777778</v>
      </c>
      <c r="U66" s="4">
        <v>1151.0555555555557</v>
      </c>
      <c r="V66" s="4">
        <v>1116.1176470588234</v>
      </c>
      <c r="W66" s="4">
        <v>1110.2777777777778</v>
      </c>
      <c r="X66" s="4">
        <v>992.421052631579</v>
      </c>
    </row>
    <row r="67" spans="2:24" ht="12.75">
      <c r="B67" s="2">
        <v>5</v>
      </c>
      <c r="C67" s="2" t="s">
        <v>8</v>
      </c>
      <c r="D67" s="2" t="s">
        <v>24</v>
      </c>
      <c r="E67" s="2">
        <v>125</v>
      </c>
      <c r="F67" s="2" t="s">
        <v>9</v>
      </c>
      <c r="G67" s="1">
        <v>0.001</v>
      </c>
      <c r="H67" s="4">
        <v>1354.5263157894738</v>
      </c>
      <c r="I67" s="4">
        <v>1289.95</v>
      </c>
      <c r="J67" s="4">
        <v>1280.45</v>
      </c>
      <c r="K67" s="4">
        <v>1273.55</v>
      </c>
      <c r="L67" s="4">
        <v>1278.15</v>
      </c>
      <c r="M67" s="4">
        <v>1280.9444444444443</v>
      </c>
      <c r="N67" s="4">
        <v>1244.7368421052631</v>
      </c>
      <c r="O67" s="4">
        <v>1221.6</v>
      </c>
      <c r="P67" s="4">
        <v>1253.3</v>
      </c>
      <c r="Q67" s="4">
        <v>1224.7</v>
      </c>
      <c r="R67" s="4">
        <v>1220.4</v>
      </c>
      <c r="S67" s="4">
        <v>1221.45</v>
      </c>
      <c r="T67" s="4">
        <v>1190.5</v>
      </c>
      <c r="U67" s="4">
        <v>1162.35</v>
      </c>
      <c r="V67" s="4">
        <v>1130</v>
      </c>
      <c r="W67" s="4">
        <v>1088.764705882353</v>
      </c>
      <c r="X67" s="4">
        <v>1033.1052631578948</v>
      </c>
    </row>
    <row r="68" spans="2:24" ht="12.75">
      <c r="B68" s="2">
        <v>5</v>
      </c>
      <c r="C68" s="2" t="s">
        <v>8</v>
      </c>
      <c r="D68" s="2" t="s">
        <v>24</v>
      </c>
      <c r="E68" s="2">
        <v>125</v>
      </c>
      <c r="F68" s="2" t="s">
        <v>9</v>
      </c>
      <c r="G68" s="1">
        <v>0</v>
      </c>
      <c r="H68" s="4">
        <v>1352.8333333333333</v>
      </c>
      <c r="I68" s="4">
        <v>1328.888888888889</v>
      </c>
      <c r="J68" s="4">
        <v>1314.4117647058824</v>
      </c>
      <c r="K68" s="4">
        <v>1342.6666666666667</v>
      </c>
      <c r="L68" s="4">
        <v>1338.9</v>
      </c>
      <c r="M68" s="4">
        <v>1326.6842105263158</v>
      </c>
      <c r="N68" s="4">
        <v>1332.5</v>
      </c>
      <c r="O68" s="4">
        <v>1297.6842105263158</v>
      </c>
      <c r="P68" s="4">
        <v>1286.35</v>
      </c>
      <c r="Q68" s="4">
        <v>1278.7</v>
      </c>
      <c r="R68" s="4">
        <v>1273.6</v>
      </c>
      <c r="S68" s="4">
        <v>1262.2105263157894</v>
      </c>
      <c r="T68" s="4">
        <v>1224.05</v>
      </c>
      <c r="U68" s="4">
        <v>1199.3157894736842</v>
      </c>
      <c r="V68" s="4">
        <v>1189.95</v>
      </c>
      <c r="W68" s="4">
        <v>1125.2941176470588</v>
      </c>
      <c r="X68" s="4">
        <v>1033.15</v>
      </c>
    </row>
    <row r="69" spans="2:24" ht="12.75">
      <c r="B69" s="2">
        <v>6</v>
      </c>
      <c r="C69" s="2" t="s">
        <v>6</v>
      </c>
      <c r="D69" s="2" t="s">
        <v>25</v>
      </c>
      <c r="E69" s="2">
        <v>125</v>
      </c>
      <c r="F69" s="2" t="s">
        <v>10</v>
      </c>
      <c r="G69" s="1">
        <v>0.006</v>
      </c>
      <c r="H69" s="4">
        <v>1439.9411764705883</v>
      </c>
      <c r="I69" s="4">
        <v>1429.25</v>
      </c>
      <c r="J69" s="4">
        <v>1429.5</v>
      </c>
      <c r="K69" s="4">
        <v>1415</v>
      </c>
      <c r="L69" s="4">
        <v>1416.85</v>
      </c>
      <c r="M69" s="4">
        <v>1403.8947368421052</v>
      </c>
      <c r="N69" s="4">
        <v>1333.4736842105262</v>
      </c>
      <c r="O69" s="4">
        <v>1287.3</v>
      </c>
      <c r="P69" s="4">
        <v>1266.65</v>
      </c>
      <c r="Q69" s="4">
        <v>1252.6842105263158</v>
      </c>
      <c r="R69" s="4">
        <v>1258.85</v>
      </c>
      <c r="S69" s="4">
        <v>1229.5</v>
      </c>
      <c r="T69" s="4">
        <v>1226.55</v>
      </c>
      <c r="U69" s="4">
        <v>1296.65</v>
      </c>
      <c r="V69" s="4">
        <v>1183.842105263158</v>
      </c>
      <c r="W69" s="4">
        <v>1167.625</v>
      </c>
      <c r="X69" s="4">
        <v>1023.75</v>
      </c>
    </row>
    <row r="70" spans="2:24" ht="12.75">
      <c r="B70" s="2">
        <v>6</v>
      </c>
      <c r="C70" s="2" t="s">
        <v>6</v>
      </c>
      <c r="D70" s="2" t="s">
        <v>25</v>
      </c>
      <c r="E70" s="2">
        <v>125</v>
      </c>
      <c r="F70" s="2" t="s">
        <v>10</v>
      </c>
      <c r="G70" s="1">
        <v>0.001</v>
      </c>
      <c r="H70" s="4">
        <v>1499.15</v>
      </c>
      <c r="I70" s="4">
        <v>1455.111111111111</v>
      </c>
      <c r="J70" s="4">
        <v>1446.2</v>
      </c>
      <c r="K70" s="4">
        <v>1445.3333333333333</v>
      </c>
      <c r="L70" s="4">
        <v>1455.842105263158</v>
      </c>
      <c r="M70" s="4">
        <v>1424.1052631578948</v>
      </c>
      <c r="N70" s="4">
        <v>1392.1875</v>
      </c>
      <c r="O70" s="4">
        <v>1368.95</v>
      </c>
      <c r="P70" s="4">
        <v>1333.2105263157894</v>
      </c>
      <c r="Q70" s="4">
        <v>1315.8823529411766</v>
      </c>
      <c r="R70" s="4">
        <v>1305.95</v>
      </c>
      <c r="S70" s="4">
        <v>1268.25</v>
      </c>
      <c r="T70" s="4">
        <v>1263.2105263157894</v>
      </c>
      <c r="U70" s="4">
        <v>1325.65</v>
      </c>
      <c r="V70" s="4">
        <v>1197.0714285714287</v>
      </c>
      <c r="W70" s="4">
        <v>1188.4736842105262</v>
      </c>
      <c r="X70" s="4">
        <v>1098.3684210526317</v>
      </c>
    </row>
    <row r="71" spans="2:24" ht="12.75">
      <c r="B71" s="2">
        <v>6</v>
      </c>
      <c r="C71" s="2" t="s">
        <v>6</v>
      </c>
      <c r="D71" s="2" t="s">
        <v>25</v>
      </c>
      <c r="E71" s="2">
        <v>125</v>
      </c>
      <c r="F71" s="2" t="s">
        <v>10</v>
      </c>
      <c r="G71" s="1">
        <v>0</v>
      </c>
      <c r="H71" s="4">
        <v>1525.9473684210527</v>
      </c>
      <c r="I71" s="4">
        <v>1498.7894736842106</v>
      </c>
      <c r="J71" s="4">
        <v>1484</v>
      </c>
      <c r="K71" s="4">
        <v>1486.15</v>
      </c>
      <c r="L71" s="4">
        <v>1481.3157894736842</v>
      </c>
      <c r="M71" s="4">
        <v>1473.1</v>
      </c>
      <c r="N71" s="4">
        <v>1439.75</v>
      </c>
      <c r="O71" s="4">
        <v>1410.15</v>
      </c>
      <c r="P71" s="4">
        <v>1411.5</v>
      </c>
      <c r="Q71" s="4">
        <v>1401.05</v>
      </c>
      <c r="R71" s="4">
        <v>1373</v>
      </c>
      <c r="S71" s="4">
        <v>1360.65</v>
      </c>
      <c r="T71" s="4">
        <v>1310.842105263158</v>
      </c>
      <c r="U71" s="4">
        <v>1296</v>
      </c>
      <c r="V71" s="4">
        <v>1246.2631578947369</v>
      </c>
      <c r="W71" s="4">
        <v>1165.0714285714287</v>
      </c>
      <c r="X71" s="4">
        <v>1067</v>
      </c>
    </row>
    <row r="72" spans="2:24" ht="12.75">
      <c r="B72" s="2">
        <v>7</v>
      </c>
      <c r="C72" s="2" t="s">
        <v>26</v>
      </c>
      <c r="D72" s="2" t="s">
        <v>24</v>
      </c>
      <c r="E72" s="2">
        <v>135</v>
      </c>
      <c r="F72" s="2" t="s">
        <v>11</v>
      </c>
      <c r="G72" s="1">
        <v>0.006</v>
      </c>
      <c r="H72" s="4">
        <v>1019.5263157894736</v>
      </c>
      <c r="I72" s="4">
        <v>943.9</v>
      </c>
      <c r="J72" s="4">
        <v>963.85</v>
      </c>
      <c r="K72" s="4">
        <v>928.2</v>
      </c>
      <c r="L72" s="4">
        <v>934.65</v>
      </c>
      <c r="M72" s="4">
        <v>912.85</v>
      </c>
      <c r="N72" s="4">
        <v>916.5</v>
      </c>
      <c r="O72" s="4">
        <v>870.95</v>
      </c>
      <c r="P72" s="4">
        <v>915.8</v>
      </c>
      <c r="Q72" s="4">
        <v>905.2</v>
      </c>
      <c r="R72" s="4">
        <v>936.6842105263158</v>
      </c>
      <c r="S72" s="4">
        <v>946.3</v>
      </c>
      <c r="T72" s="4">
        <v>933.3</v>
      </c>
      <c r="U72" s="4">
        <v>929.9473684210526</v>
      </c>
      <c r="V72" s="4">
        <v>899.1</v>
      </c>
      <c r="W72" s="4">
        <v>911.75</v>
      </c>
      <c r="X72" s="4">
        <v>831.2631578947369</v>
      </c>
    </row>
    <row r="73" spans="2:24" ht="12.75">
      <c r="B73" s="2">
        <v>7</v>
      </c>
      <c r="C73" s="2" t="s">
        <v>26</v>
      </c>
      <c r="D73" s="2" t="s">
        <v>24</v>
      </c>
      <c r="E73" s="2">
        <v>135</v>
      </c>
      <c r="F73" s="2" t="s">
        <v>11</v>
      </c>
      <c r="G73" s="1">
        <v>0.001</v>
      </c>
      <c r="H73" s="4">
        <v>1087.65</v>
      </c>
      <c r="I73" s="4">
        <v>1020.9</v>
      </c>
      <c r="J73" s="4">
        <v>1021.75</v>
      </c>
      <c r="K73" s="4">
        <v>985.4</v>
      </c>
      <c r="L73" s="4">
        <v>979.6</v>
      </c>
      <c r="M73" s="4">
        <v>1002.45</v>
      </c>
      <c r="N73" s="4">
        <v>955.45</v>
      </c>
      <c r="O73" s="4">
        <v>919.2</v>
      </c>
      <c r="P73" s="4">
        <v>965.45</v>
      </c>
      <c r="Q73" s="4">
        <v>955.8</v>
      </c>
      <c r="R73" s="4">
        <v>960.35</v>
      </c>
      <c r="S73" s="4">
        <v>931.4</v>
      </c>
      <c r="T73" s="4">
        <v>926.2</v>
      </c>
      <c r="U73" s="4">
        <v>944.35</v>
      </c>
      <c r="V73" s="4">
        <v>928.3684210526316</v>
      </c>
      <c r="W73" s="4">
        <v>921.4</v>
      </c>
      <c r="X73" s="4">
        <v>867.3333333333334</v>
      </c>
    </row>
    <row r="74" spans="2:24" ht="12.75">
      <c r="B74" s="2">
        <v>7</v>
      </c>
      <c r="C74" s="2" t="s">
        <v>26</v>
      </c>
      <c r="D74" s="2" t="s">
        <v>24</v>
      </c>
      <c r="E74" s="2">
        <v>135</v>
      </c>
      <c r="F74" s="2" t="s">
        <v>11</v>
      </c>
      <c r="G74" s="1">
        <v>0</v>
      </c>
      <c r="H74" s="4">
        <v>1085.35</v>
      </c>
      <c r="I74" s="4">
        <v>1070.842105263158</v>
      </c>
      <c r="J74" s="4">
        <v>1060.45</v>
      </c>
      <c r="K74" s="4">
        <v>1074.45</v>
      </c>
      <c r="L74" s="4">
        <v>1071.7368421052631</v>
      </c>
      <c r="M74" s="4">
        <v>1085.0526315789473</v>
      </c>
      <c r="N74" s="4">
        <v>1071.6</v>
      </c>
      <c r="O74" s="4">
        <v>1066.4</v>
      </c>
      <c r="P74" s="4">
        <v>1047.3</v>
      </c>
      <c r="Q74" s="4">
        <v>1041.75</v>
      </c>
      <c r="R74" s="4">
        <v>1045.75</v>
      </c>
      <c r="S74" s="4">
        <v>1015.85</v>
      </c>
      <c r="T74" s="4">
        <v>1019.7</v>
      </c>
      <c r="U74" s="4">
        <v>1001.1</v>
      </c>
      <c r="V74" s="4">
        <v>931.578947368421</v>
      </c>
      <c r="W74" s="4">
        <v>959.65</v>
      </c>
      <c r="X74" s="4">
        <v>886.4117647058823</v>
      </c>
    </row>
    <row r="75" spans="2:24" ht="12.75">
      <c r="B75" s="2">
        <v>8</v>
      </c>
      <c r="C75" s="2" t="s">
        <v>12</v>
      </c>
      <c r="D75" s="2" t="s">
        <v>13</v>
      </c>
      <c r="E75" s="2">
        <v>158</v>
      </c>
      <c r="F75" s="2" t="s">
        <v>14</v>
      </c>
      <c r="G75" s="1">
        <v>0.006</v>
      </c>
      <c r="H75" s="4">
        <v>660.6</v>
      </c>
      <c r="I75" s="4">
        <v>610.8</v>
      </c>
      <c r="J75" s="4">
        <v>568</v>
      </c>
      <c r="K75" s="4">
        <v>602.6</v>
      </c>
      <c r="L75" s="4">
        <v>589.4</v>
      </c>
      <c r="M75" s="4">
        <v>568.65</v>
      </c>
      <c r="N75" s="4">
        <v>570.2</v>
      </c>
      <c r="O75" s="4">
        <v>558.9</v>
      </c>
      <c r="P75" s="4">
        <v>566.95</v>
      </c>
      <c r="Q75" s="4">
        <v>563.25</v>
      </c>
      <c r="R75" s="4">
        <v>559.6</v>
      </c>
      <c r="S75" s="4">
        <v>558.9</v>
      </c>
      <c r="T75" s="4">
        <v>555.7</v>
      </c>
      <c r="U75" s="4">
        <v>537.75</v>
      </c>
      <c r="V75" s="4">
        <v>522.5</v>
      </c>
      <c r="W75" s="4">
        <v>520.6</v>
      </c>
      <c r="X75" s="4">
        <v>494.4</v>
      </c>
    </row>
    <row r="76" spans="2:24" ht="12.75">
      <c r="B76" s="2">
        <v>8</v>
      </c>
      <c r="C76" s="2" t="s">
        <v>12</v>
      </c>
      <c r="D76" s="2" t="s">
        <v>13</v>
      </c>
      <c r="E76" s="2">
        <v>158</v>
      </c>
      <c r="F76" s="2" t="s">
        <v>14</v>
      </c>
      <c r="G76" s="1">
        <v>0.001</v>
      </c>
      <c r="H76" s="4">
        <v>653.9</v>
      </c>
      <c r="I76" s="4">
        <v>634.3</v>
      </c>
      <c r="J76" s="4">
        <v>616.1</v>
      </c>
      <c r="K76" s="4">
        <v>621.6</v>
      </c>
      <c r="L76" s="4">
        <v>620.8</v>
      </c>
      <c r="M76" s="4">
        <v>876.65</v>
      </c>
      <c r="N76" s="4">
        <v>595.4</v>
      </c>
      <c r="O76" s="4">
        <v>593.75</v>
      </c>
      <c r="P76" s="4">
        <v>599.6</v>
      </c>
      <c r="Q76" s="4">
        <v>587.3</v>
      </c>
      <c r="R76" s="4">
        <v>592.25</v>
      </c>
      <c r="S76" s="4">
        <v>591.3</v>
      </c>
      <c r="T76" s="4">
        <v>562.15</v>
      </c>
      <c r="U76" s="4">
        <v>564.25</v>
      </c>
      <c r="V76" s="4">
        <v>544.5</v>
      </c>
      <c r="W76" s="4">
        <v>535</v>
      </c>
      <c r="X76" s="4">
        <v>509.45</v>
      </c>
    </row>
    <row r="77" spans="2:24" ht="12.75">
      <c r="B77" s="2">
        <v>8</v>
      </c>
      <c r="C77" s="2" t="s">
        <v>12</v>
      </c>
      <c r="D77" s="2" t="s">
        <v>13</v>
      </c>
      <c r="E77" s="2">
        <v>158</v>
      </c>
      <c r="F77" s="2" t="s">
        <v>14</v>
      </c>
      <c r="G77" s="1">
        <v>0</v>
      </c>
      <c r="H77" s="4">
        <v>697.2</v>
      </c>
      <c r="I77" s="4">
        <v>659.35</v>
      </c>
      <c r="J77" s="4">
        <v>653.1052631578947</v>
      </c>
      <c r="K77" s="4">
        <v>683.05</v>
      </c>
      <c r="L77" s="4">
        <v>689.05</v>
      </c>
      <c r="M77" s="4">
        <v>665.3</v>
      </c>
      <c r="N77" s="4">
        <v>666.0526315789474</v>
      </c>
      <c r="O77" s="4">
        <v>665</v>
      </c>
      <c r="P77" s="4">
        <v>656.45</v>
      </c>
      <c r="Q77" s="4">
        <v>654.3</v>
      </c>
      <c r="R77" s="4">
        <v>647</v>
      </c>
      <c r="S77" s="4">
        <v>634.3</v>
      </c>
      <c r="T77" s="4">
        <v>624.4</v>
      </c>
      <c r="U77" s="4">
        <v>606.7</v>
      </c>
      <c r="V77" s="4">
        <v>597</v>
      </c>
      <c r="W77" s="4">
        <v>567.8</v>
      </c>
      <c r="X77" s="4">
        <v>523</v>
      </c>
    </row>
    <row r="78" spans="2:24" ht="12.75">
      <c r="B78" s="2">
        <v>9</v>
      </c>
      <c r="C78" s="2" t="s">
        <v>12</v>
      </c>
      <c r="D78" s="2" t="s">
        <v>25</v>
      </c>
      <c r="E78" s="2">
        <v>158</v>
      </c>
      <c r="F78" s="2" t="s">
        <v>15</v>
      </c>
      <c r="G78" s="1">
        <v>0.006</v>
      </c>
      <c r="H78" s="4">
        <v>927.6</v>
      </c>
      <c r="I78" s="4">
        <v>887.85</v>
      </c>
      <c r="J78" s="4">
        <v>867.8</v>
      </c>
      <c r="K78" s="4">
        <v>872.3</v>
      </c>
      <c r="L78" s="4">
        <v>877.65</v>
      </c>
      <c r="M78" s="4">
        <v>854.35</v>
      </c>
      <c r="N78" s="4">
        <v>841.25</v>
      </c>
      <c r="O78" s="4">
        <v>820.6</v>
      </c>
      <c r="P78" s="4">
        <v>828.25</v>
      </c>
      <c r="Q78" s="4">
        <v>814.75</v>
      </c>
      <c r="R78" s="4">
        <v>814.4</v>
      </c>
      <c r="S78" s="4">
        <v>820.2631578947369</v>
      </c>
      <c r="T78" s="4">
        <v>805.25</v>
      </c>
      <c r="U78" s="4">
        <v>792.5</v>
      </c>
      <c r="V78" s="4">
        <v>764.75</v>
      </c>
      <c r="W78" s="4">
        <v>740.6</v>
      </c>
      <c r="X78" s="4">
        <v>688.25</v>
      </c>
    </row>
    <row r="79" spans="2:24" ht="12.75">
      <c r="B79" s="2">
        <v>9</v>
      </c>
      <c r="C79" s="2" t="s">
        <v>12</v>
      </c>
      <c r="D79" s="2" t="s">
        <v>25</v>
      </c>
      <c r="E79" s="2">
        <v>158</v>
      </c>
      <c r="F79" s="2" t="s">
        <v>15</v>
      </c>
      <c r="G79" s="1">
        <v>0.001</v>
      </c>
      <c r="H79" s="4">
        <v>941.5</v>
      </c>
      <c r="I79" s="4">
        <v>901</v>
      </c>
      <c r="J79" s="4">
        <v>894.85</v>
      </c>
      <c r="K79" s="4">
        <v>902.15</v>
      </c>
      <c r="L79" s="4">
        <v>895.7</v>
      </c>
      <c r="M79" s="4">
        <v>878.55</v>
      </c>
      <c r="N79" s="4">
        <v>871</v>
      </c>
      <c r="O79" s="4">
        <v>869.7</v>
      </c>
      <c r="P79" s="4">
        <v>863.55</v>
      </c>
      <c r="Q79" s="4">
        <v>851.7</v>
      </c>
      <c r="R79" s="4">
        <v>855</v>
      </c>
      <c r="S79" s="4">
        <v>833.5</v>
      </c>
      <c r="T79" s="4">
        <v>810.45</v>
      </c>
      <c r="U79" s="4">
        <v>802.3</v>
      </c>
      <c r="V79" s="4">
        <v>782.2</v>
      </c>
      <c r="W79" s="4">
        <v>772.3</v>
      </c>
      <c r="X79" s="4">
        <v>705.55</v>
      </c>
    </row>
    <row r="80" spans="2:24" ht="12.75">
      <c r="B80" s="2">
        <v>9</v>
      </c>
      <c r="C80" s="2" t="s">
        <v>12</v>
      </c>
      <c r="D80" s="2" t="s">
        <v>25</v>
      </c>
      <c r="E80" s="2">
        <v>158</v>
      </c>
      <c r="F80" s="2" t="s">
        <v>15</v>
      </c>
      <c r="G80" s="1">
        <v>0</v>
      </c>
      <c r="H80" s="4">
        <v>956.75</v>
      </c>
      <c r="I80" s="4">
        <v>941.2</v>
      </c>
      <c r="J80" s="4">
        <v>1080.05</v>
      </c>
      <c r="K80" s="4">
        <v>955.2</v>
      </c>
      <c r="L80" s="4">
        <v>944.3</v>
      </c>
      <c r="M80" s="4">
        <v>945.4</v>
      </c>
      <c r="N80" s="4">
        <v>927.1</v>
      </c>
      <c r="O80" s="4">
        <v>915.05</v>
      </c>
      <c r="P80" s="4">
        <v>906.15</v>
      </c>
      <c r="Q80" s="4">
        <v>904.6</v>
      </c>
      <c r="R80" s="4">
        <v>888.7</v>
      </c>
      <c r="S80" s="4">
        <v>868.05</v>
      </c>
      <c r="T80" s="4">
        <v>855.4</v>
      </c>
      <c r="U80" s="4">
        <v>837.85</v>
      </c>
      <c r="V80" s="4">
        <v>815.55</v>
      </c>
      <c r="W80" s="4">
        <v>780.55</v>
      </c>
      <c r="X80" s="4">
        <v>722.4444444444445</v>
      </c>
    </row>
    <row r="81" spans="2:24" ht="12.75">
      <c r="B81" s="2">
        <v>10</v>
      </c>
      <c r="C81" s="2" t="s">
        <v>8</v>
      </c>
      <c r="D81" s="2" t="s">
        <v>23</v>
      </c>
      <c r="E81" s="2">
        <v>158</v>
      </c>
      <c r="F81" s="2" t="s">
        <v>16</v>
      </c>
      <c r="G81" s="1">
        <v>0.006</v>
      </c>
      <c r="H81" s="4">
        <v>1087.7</v>
      </c>
      <c r="I81" s="4">
        <v>1038.55</v>
      </c>
      <c r="J81" s="4">
        <v>1040.1</v>
      </c>
      <c r="K81" s="4">
        <v>1035.3</v>
      </c>
      <c r="L81" s="4">
        <v>1033.95</v>
      </c>
      <c r="M81" s="4">
        <v>1019.4</v>
      </c>
      <c r="N81" s="4">
        <v>1009.2</v>
      </c>
      <c r="O81" s="4">
        <v>996</v>
      </c>
      <c r="P81" s="4">
        <v>989.05</v>
      </c>
      <c r="Q81" s="4">
        <v>975.7</v>
      </c>
      <c r="R81" s="4">
        <v>977.1</v>
      </c>
      <c r="S81" s="4">
        <v>964.5</v>
      </c>
      <c r="T81" s="4">
        <v>941.7</v>
      </c>
      <c r="U81" s="4">
        <v>934.05</v>
      </c>
      <c r="V81" s="4">
        <v>894.4</v>
      </c>
      <c r="W81" s="4">
        <v>863.25</v>
      </c>
      <c r="X81" s="4">
        <v>793.8</v>
      </c>
    </row>
    <row r="82" spans="2:24" ht="12.75">
      <c r="B82" s="2">
        <v>10</v>
      </c>
      <c r="C82" s="2" t="s">
        <v>8</v>
      </c>
      <c r="D82" s="2" t="s">
        <v>23</v>
      </c>
      <c r="E82" s="2">
        <v>158</v>
      </c>
      <c r="F82" s="2" t="s">
        <v>16</v>
      </c>
      <c r="G82" s="1">
        <v>0.001</v>
      </c>
      <c r="H82" s="4">
        <v>1100.3684210526317</v>
      </c>
      <c r="I82" s="4">
        <v>1066</v>
      </c>
      <c r="J82" s="4">
        <v>1054.5</v>
      </c>
      <c r="K82" s="4">
        <v>1060.421052631579</v>
      </c>
      <c r="L82" s="4">
        <v>1060.45</v>
      </c>
      <c r="M82" s="4">
        <v>1062</v>
      </c>
      <c r="N82" s="4">
        <v>1030.75</v>
      </c>
      <c r="O82" s="4">
        <v>1034.75</v>
      </c>
      <c r="P82" s="4">
        <v>1012.95</v>
      </c>
      <c r="Q82" s="4">
        <v>1002.3</v>
      </c>
      <c r="R82" s="4">
        <v>989.8</v>
      </c>
      <c r="S82" s="4">
        <v>990.6</v>
      </c>
      <c r="T82" s="4">
        <v>949.75</v>
      </c>
      <c r="U82" s="4">
        <v>951.95</v>
      </c>
      <c r="V82" s="4">
        <v>919.7</v>
      </c>
      <c r="W82" s="4">
        <v>882.75</v>
      </c>
      <c r="X82" s="4">
        <v>818.3125</v>
      </c>
    </row>
    <row r="83" spans="2:24" ht="12.75">
      <c r="B83" s="2">
        <v>10</v>
      </c>
      <c r="C83" s="2" t="s">
        <v>8</v>
      </c>
      <c r="D83" s="2" t="s">
        <v>23</v>
      </c>
      <c r="E83" s="2">
        <v>158</v>
      </c>
      <c r="F83" s="2" t="s">
        <v>16</v>
      </c>
      <c r="G83" s="1">
        <v>0</v>
      </c>
      <c r="H83" s="4">
        <v>1103.95</v>
      </c>
      <c r="I83" s="4">
        <v>1088.1</v>
      </c>
      <c r="J83" s="4">
        <v>1084.9</v>
      </c>
      <c r="K83" s="4">
        <v>1117.6315789473683</v>
      </c>
      <c r="L83" s="4">
        <v>1104.6842105263158</v>
      </c>
      <c r="M83" s="4">
        <v>1105.888888888889</v>
      </c>
      <c r="N83" s="4">
        <v>1079.05</v>
      </c>
      <c r="O83" s="4">
        <v>1073.1</v>
      </c>
      <c r="P83" s="4">
        <v>1069.4736842105262</v>
      </c>
      <c r="Q83" s="4">
        <v>1060.25</v>
      </c>
      <c r="R83" s="4">
        <v>1040.85</v>
      </c>
      <c r="S83" s="4">
        <v>1030.4</v>
      </c>
      <c r="T83" s="4">
        <v>999.8</v>
      </c>
      <c r="U83" s="4">
        <v>975.05</v>
      </c>
      <c r="V83" s="4">
        <v>952.1</v>
      </c>
      <c r="W83" s="4">
        <v>907.6</v>
      </c>
      <c r="X83" s="4">
        <v>845.7</v>
      </c>
    </row>
    <row r="84" spans="2:24" ht="12.75">
      <c r="B84" s="2">
        <v>11</v>
      </c>
      <c r="C84" s="2" t="s">
        <v>8</v>
      </c>
      <c r="D84" s="2" t="s">
        <v>24</v>
      </c>
      <c r="E84" s="2">
        <v>158</v>
      </c>
      <c r="F84" s="2" t="s">
        <v>27</v>
      </c>
      <c r="G84" s="1">
        <v>0.006</v>
      </c>
      <c r="H84" s="4">
        <v>1270.7058823529412</v>
      </c>
      <c r="I84" s="4">
        <v>1215.1</v>
      </c>
      <c r="J84" s="4">
        <v>1217.65</v>
      </c>
      <c r="K84" s="4">
        <v>1209.2105263157894</v>
      </c>
      <c r="L84" s="4">
        <v>1223.45</v>
      </c>
      <c r="M84" s="4">
        <v>1213.35</v>
      </c>
      <c r="N84" s="4">
        <v>1210.65</v>
      </c>
      <c r="O84" s="4">
        <v>1197.9</v>
      </c>
      <c r="P84" s="4">
        <v>1180.4</v>
      </c>
      <c r="Q84" s="4">
        <v>1169.95</v>
      </c>
      <c r="R84" s="4">
        <v>1174.85</v>
      </c>
      <c r="S84" s="4">
        <v>1163.3</v>
      </c>
      <c r="T84" s="4">
        <v>1140.3</v>
      </c>
      <c r="U84" s="4">
        <v>1100.6315789473683</v>
      </c>
      <c r="V84" s="4">
        <v>1083.55</v>
      </c>
      <c r="W84" s="4">
        <v>1030.3</v>
      </c>
      <c r="X84" s="4">
        <v>963.95</v>
      </c>
    </row>
    <row r="85" spans="2:24" ht="12.75">
      <c r="B85" s="2">
        <v>11</v>
      </c>
      <c r="C85" s="2" t="s">
        <v>8</v>
      </c>
      <c r="D85" s="2" t="s">
        <v>24</v>
      </c>
      <c r="E85" s="2">
        <v>158</v>
      </c>
      <c r="F85" s="2" t="s">
        <v>27</v>
      </c>
      <c r="G85" s="1">
        <v>0.001</v>
      </c>
      <c r="H85" s="4">
        <v>1285.0588235294117</v>
      </c>
      <c r="I85" s="4">
        <v>1255.8333333333333</v>
      </c>
      <c r="J85" s="4">
        <v>1252.1052631578948</v>
      </c>
      <c r="K85" s="4">
        <v>1256.7222222222222</v>
      </c>
      <c r="L85" s="4">
        <v>1248.2</v>
      </c>
      <c r="M85" s="4">
        <v>1245.2777777777778</v>
      </c>
      <c r="N85" s="4">
        <v>1226.8</v>
      </c>
      <c r="O85" s="4">
        <v>1222.9</v>
      </c>
      <c r="P85" s="4">
        <v>1201.578947368421</v>
      </c>
      <c r="Q85" s="4">
        <v>1188.25</v>
      </c>
      <c r="R85" s="4">
        <v>1194.8</v>
      </c>
      <c r="S85" s="4">
        <v>1168.1052631578948</v>
      </c>
      <c r="T85" s="4">
        <v>1148.1052631578948</v>
      </c>
      <c r="U85" s="4">
        <v>1121.764705882353</v>
      </c>
      <c r="V85" s="4">
        <v>1077.65</v>
      </c>
      <c r="W85" s="4">
        <v>1042.35</v>
      </c>
      <c r="X85" s="4">
        <v>968.421052631579</v>
      </c>
    </row>
    <row r="86" spans="2:24" ht="12.75">
      <c r="B86" s="2">
        <v>11</v>
      </c>
      <c r="C86" s="2" t="s">
        <v>8</v>
      </c>
      <c r="D86" s="2" t="s">
        <v>24</v>
      </c>
      <c r="E86" s="2">
        <v>158</v>
      </c>
      <c r="F86" s="2" t="s">
        <v>27</v>
      </c>
      <c r="G86" s="1">
        <v>0</v>
      </c>
      <c r="H86" s="4">
        <v>1273.5294117647059</v>
      </c>
      <c r="I86" s="4">
        <v>1277.3</v>
      </c>
      <c r="J86" s="4">
        <v>1253.2</v>
      </c>
      <c r="K86" s="4">
        <v>1281.45</v>
      </c>
      <c r="L86" s="4">
        <v>1269.75</v>
      </c>
      <c r="M86" s="4">
        <v>1273.2631578947369</v>
      </c>
      <c r="N86" s="4">
        <v>1260.25</v>
      </c>
      <c r="O86" s="4">
        <v>1242.3333333333333</v>
      </c>
      <c r="P86" s="4">
        <v>1242</v>
      </c>
      <c r="Q86" s="4">
        <v>1230.1</v>
      </c>
      <c r="R86" s="4">
        <v>1216.2</v>
      </c>
      <c r="S86" s="4">
        <v>1186.35</v>
      </c>
      <c r="T86" s="4">
        <v>1170.8333333333333</v>
      </c>
      <c r="U86" s="4">
        <v>1154.578947368421</v>
      </c>
      <c r="V86" s="4">
        <v>1106</v>
      </c>
      <c r="W86" s="4">
        <v>1066</v>
      </c>
      <c r="X86" s="4">
        <v>986.4</v>
      </c>
    </row>
    <row r="87" spans="2:24" ht="12.75">
      <c r="B87" s="2">
        <v>12</v>
      </c>
      <c r="C87" s="2" t="s">
        <v>28</v>
      </c>
      <c r="D87" s="2" t="s">
        <v>25</v>
      </c>
      <c r="E87" s="2">
        <v>158</v>
      </c>
      <c r="F87" s="2" t="s">
        <v>17</v>
      </c>
      <c r="G87" s="1">
        <v>0.006</v>
      </c>
      <c r="H87" s="4">
        <v>1448.7777777777778</v>
      </c>
      <c r="I87" s="4">
        <v>1386.764705882353</v>
      </c>
      <c r="J87" s="4">
        <v>1354.45</v>
      </c>
      <c r="K87" s="4">
        <v>1368</v>
      </c>
      <c r="L87" s="4">
        <v>1352.5</v>
      </c>
      <c r="M87" s="4">
        <v>1348.6315789473683</v>
      </c>
      <c r="N87" s="4">
        <v>1326.65</v>
      </c>
      <c r="O87" s="4">
        <v>1310.45</v>
      </c>
      <c r="P87" s="4">
        <v>1301.4</v>
      </c>
      <c r="Q87" s="4">
        <v>1285.7</v>
      </c>
      <c r="R87" s="4">
        <v>1302.15</v>
      </c>
      <c r="S87" s="4">
        <v>1296.7</v>
      </c>
      <c r="T87" s="4">
        <v>1290.2</v>
      </c>
      <c r="U87" s="4">
        <v>1265.2777777777778</v>
      </c>
      <c r="V87" s="4">
        <v>1211.1333333333334</v>
      </c>
      <c r="W87" s="4">
        <v>1196.611111111111</v>
      </c>
      <c r="X87" s="4">
        <v>1095.888888888889</v>
      </c>
    </row>
    <row r="88" spans="2:24" ht="12.75">
      <c r="B88" s="2">
        <v>12</v>
      </c>
      <c r="C88" s="2" t="s">
        <v>28</v>
      </c>
      <c r="D88" s="2" t="s">
        <v>25</v>
      </c>
      <c r="E88" s="2">
        <v>158</v>
      </c>
      <c r="F88" s="2" t="s">
        <v>17</v>
      </c>
      <c r="G88" s="1">
        <v>0.001</v>
      </c>
      <c r="H88" s="4">
        <v>1489.6315789473683</v>
      </c>
      <c r="I88" s="4">
        <v>1406.388888888889</v>
      </c>
      <c r="J88" s="4">
        <v>1393.8</v>
      </c>
      <c r="K88" s="4">
        <v>1394.3</v>
      </c>
      <c r="L88" s="4">
        <v>1410.2631578947369</v>
      </c>
      <c r="M88" s="4">
        <v>1396.0588235294117</v>
      </c>
      <c r="N88" s="4">
        <v>1378.4</v>
      </c>
      <c r="O88" s="4">
        <v>1357.2777777777778</v>
      </c>
      <c r="P88" s="4">
        <v>1351.842105263158</v>
      </c>
      <c r="Q88" s="4">
        <v>1342.1</v>
      </c>
      <c r="R88" s="4">
        <v>1342.842105263158</v>
      </c>
      <c r="S88" s="4">
        <v>1321.157894736842</v>
      </c>
      <c r="T88" s="4">
        <v>1304.1176470588234</v>
      </c>
      <c r="U88" s="4">
        <v>1254.5294117647059</v>
      </c>
      <c r="V88" s="4">
        <v>1224.2631578947369</v>
      </c>
      <c r="W88" s="4">
        <v>1215.2777777777778</v>
      </c>
      <c r="X88" s="4">
        <v>1134.2777777777778</v>
      </c>
    </row>
    <row r="89" spans="2:24" ht="12.75">
      <c r="B89" s="2">
        <v>12</v>
      </c>
      <c r="C89" s="2" t="s">
        <v>28</v>
      </c>
      <c r="D89" s="2" t="s">
        <v>25</v>
      </c>
      <c r="E89" s="2">
        <v>158</v>
      </c>
      <c r="F89" s="2" t="s">
        <v>17</v>
      </c>
      <c r="G89" s="1">
        <v>0</v>
      </c>
      <c r="H89" s="4">
        <v>1492.3333333333333</v>
      </c>
      <c r="I89" s="4">
        <v>1451.3684210526317</v>
      </c>
      <c r="J89" s="4">
        <v>1444.421052631579</v>
      </c>
      <c r="K89" s="4">
        <v>1469.3157894736842</v>
      </c>
      <c r="L89" s="4">
        <v>1449.8947368421052</v>
      </c>
      <c r="M89" s="4">
        <v>1444.2222222222222</v>
      </c>
      <c r="N89" s="4">
        <v>1427.7</v>
      </c>
      <c r="O89" s="4">
        <v>1414.7894736842106</v>
      </c>
      <c r="P89" s="4">
        <v>1408.4736842105262</v>
      </c>
      <c r="Q89" s="4">
        <v>1402.9</v>
      </c>
      <c r="R89" s="4">
        <v>1389.15</v>
      </c>
      <c r="S89" s="4">
        <v>1371.4</v>
      </c>
      <c r="T89" s="4">
        <v>1359.125</v>
      </c>
      <c r="U89" s="4">
        <v>1327.888888888889</v>
      </c>
      <c r="V89" s="4">
        <v>1281.5714285714287</v>
      </c>
      <c r="W89" s="4">
        <v>1232.842105263158</v>
      </c>
      <c r="X89" s="4">
        <v>1148.1052631578948</v>
      </c>
    </row>
    <row r="90" spans="2:24" ht="12.75">
      <c r="B90" s="2">
        <v>13</v>
      </c>
      <c r="C90" s="2" t="s">
        <v>0</v>
      </c>
      <c r="D90" s="2" t="s">
        <v>25</v>
      </c>
      <c r="E90" s="2">
        <v>158</v>
      </c>
      <c r="F90" s="2" t="s">
        <v>18</v>
      </c>
      <c r="G90" s="1">
        <v>0.006</v>
      </c>
      <c r="H90" s="4">
        <v>1420.578947368421</v>
      </c>
      <c r="I90" s="4">
        <v>1357.7222222222222</v>
      </c>
      <c r="J90" s="4">
        <v>1309.65</v>
      </c>
      <c r="K90" s="4">
        <v>1328.6842105263158</v>
      </c>
      <c r="L90" s="4">
        <v>1310.25</v>
      </c>
      <c r="M90" s="4">
        <v>1291.5882352941176</v>
      </c>
      <c r="N90" s="4">
        <v>1298.65</v>
      </c>
      <c r="O90" s="4">
        <v>1261.9473684210527</v>
      </c>
      <c r="P90" s="4">
        <v>1264.421052631579</v>
      </c>
      <c r="Q90" s="4">
        <v>1236.578947368421</v>
      </c>
      <c r="R90" s="4">
        <v>1232.2</v>
      </c>
      <c r="S90" s="4">
        <v>1203.45</v>
      </c>
      <c r="T90" s="4">
        <v>1177.85</v>
      </c>
      <c r="U90" s="4">
        <v>1168.3684210526317</v>
      </c>
      <c r="V90" s="4">
        <v>1103.8823529411766</v>
      </c>
      <c r="W90" s="4">
        <v>1085.1052631578948</v>
      </c>
      <c r="X90" s="4">
        <v>995.85</v>
      </c>
    </row>
    <row r="91" spans="2:24" ht="12.75">
      <c r="B91" s="2">
        <v>13</v>
      </c>
      <c r="C91" s="2" t="s">
        <v>0</v>
      </c>
      <c r="D91" s="2" t="s">
        <v>25</v>
      </c>
      <c r="E91" s="2">
        <v>158</v>
      </c>
      <c r="F91" s="2" t="s">
        <v>18</v>
      </c>
      <c r="G91" s="1">
        <v>0.001</v>
      </c>
      <c r="H91" s="4">
        <v>1413.7777777777778</v>
      </c>
      <c r="I91" s="4">
        <v>1386.8947368421052</v>
      </c>
      <c r="J91" s="4">
        <v>1359.8</v>
      </c>
      <c r="K91" s="4">
        <v>1359.1052631578948</v>
      </c>
      <c r="L91" s="4">
        <v>1367.421052631579</v>
      </c>
      <c r="M91" s="4">
        <v>1339.15</v>
      </c>
      <c r="N91" s="4">
        <v>1321.35</v>
      </c>
      <c r="O91" s="4">
        <v>1296.5</v>
      </c>
      <c r="P91" s="4">
        <v>1284.65</v>
      </c>
      <c r="Q91" s="4">
        <v>1267.9473684210527</v>
      </c>
      <c r="R91" s="4">
        <v>1256</v>
      </c>
      <c r="S91" s="4">
        <v>1233.9</v>
      </c>
      <c r="T91" s="4">
        <v>1195.6315789473683</v>
      </c>
      <c r="U91" s="4">
        <v>1158.2631578947369</v>
      </c>
      <c r="V91" s="4">
        <v>1122.5454545454545</v>
      </c>
      <c r="W91" s="4">
        <v>1067.6470588235295</v>
      </c>
      <c r="X91" s="4">
        <v>1025.7777777777778</v>
      </c>
    </row>
    <row r="92" spans="2:24" ht="12.75">
      <c r="B92" s="2">
        <v>13</v>
      </c>
      <c r="C92" s="2" t="s">
        <v>0</v>
      </c>
      <c r="D92" s="2" t="s">
        <v>25</v>
      </c>
      <c r="E92" s="2">
        <v>158</v>
      </c>
      <c r="F92" s="2" t="s">
        <v>18</v>
      </c>
      <c r="G92" s="1">
        <v>0</v>
      </c>
      <c r="H92" s="4">
        <v>1464.2105263157894</v>
      </c>
      <c r="I92" s="4">
        <v>1431.25</v>
      </c>
      <c r="J92" s="4">
        <v>1414.7</v>
      </c>
      <c r="K92" s="4">
        <v>1442.7894736842106</v>
      </c>
      <c r="L92" s="4">
        <v>1420.4</v>
      </c>
      <c r="M92" s="4">
        <v>1417.5294117647059</v>
      </c>
      <c r="N92" s="4">
        <v>1407.4</v>
      </c>
      <c r="O92" s="4">
        <v>1391.8125</v>
      </c>
      <c r="P92" s="4">
        <v>1374.8235294117646</v>
      </c>
      <c r="Q92" s="4">
        <v>1358.65</v>
      </c>
      <c r="R92" s="4">
        <v>1349</v>
      </c>
      <c r="S92" s="4">
        <v>1315.157894736842</v>
      </c>
      <c r="T92" s="4">
        <v>1286.1052631578948</v>
      </c>
      <c r="U92" s="4">
        <v>1236.611111111111</v>
      </c>
      <c r="V92" s="4">
        <v>1196.7777777777778</v>
      </c>
      <c r="W92" s="4">
        <v>1142.2222222222222</v>
      </c>
      <c r="X92" s="4">
        <v>1026.8</v>
      </c>
    </row>
    <row r="93" spans="2:24" ht="12.75">
      <c r="B93" s="2">
        <v>14</v>
      </c>
      <c r="C93" s="2"/>
      <c r="D93" s="2"/>
      <c r="E93" s="2"/>
      <c r="F93" s="2"/>
      <c r="G93" s="1">
        <v>0.006</v>
      </c>
      <c r="H93" s="4">
        <v>100</v>
      </c>
      <c r="I93" s="4">
        <v>100</v>
      </c>
      <c r="J93" s="4">
        <v>100</v>
      </c>
      <c r="K93" s="4">
        <v>100</v>
      </c>
      <c r="L93" s="4">
        <v>100</v>
      </c>
      <c r="M93" s="4">
        <v>100</v>
      </c>
      <c r="N93" s="4">
        <v>100</v>
      </c>
      <c r="O93" s="4">
        <v>100</v>
      </c>
      <c r="P93" s="4">
        <v>100</v>
      </c>
      <c r="Q93" s="4">
        <v>100</v>
      </c>
      <c r="R93" s="4">
        <v>100</v>
      </c>
      <c r="S93" s="4">
        <v>100</v>
      </c>
      <c r="T93" s="4">
        <v>100</v>
      </c>
      <c r="U93" s="4">
        <v>100</v>
      </c>
      <c r="V93" s="4">
        <v>100</v>
      </c>
      <c r="W93" s="4">
        <v>100</v>
      </c>
      <c r="X93" s="4">
        <v>100</v>
      </c>
    </row>
    <row r="94" spans="2:24" ht="12.75">
      <c r="B94" s="2">
        <v>14</v>
      </c>
      <c r="C94" s="2"/>
      <c r="D94" s="2"/>
      <c r="E94" s="2"/>
      <c r="F94" s="2"/>
      <c r="G94" s="1">
        <v>0.001</v>
      </c>
      <c r="H94" s="4">
        <v>100</v>
      </c>
      <c r="I94" s="4">
        <v>100</v>
      </c>
      <c r="J94" s="4">
        <v>100</v>
      </c>
      <c r="K94" s="4">
        <v>100</v>
      </c>
      <c r="L94" s="4">
        <v>100</v>
      </c>
      <c r="M94" s="4">
        <v>100</v>
      </c>
      <c r="N94" s="4">
        <v>100</v>
      </c>
      <c r="O94" s="4">
        <v>100</v>
      </c>
      <c r="P94" s="4">
        <v>100</v>
      </c>
      <c r="Q94" s="4">
        <v>100</v>
      </c>
      <c r="R94" s="4">
        <v>100</v>
      </c>
      <c r="S94" s="4">
        <v>100</v>
      </c>
      <c r="T94" s="4">
        <v>100</v>
      </c>
      <c r="U94" s="4">
        <v>100</v>
      </c>
      <c r="V94" s="4">
        <v>100</v>
      </c>
      <c r="W94" s="4">
        <v>100</v>
      </c>
      <c r="X94" s="4">
        <v>100</v>
      </c>
    </row>
    <row r="95" spans="2:24" ht="12.75">
      <c r="B95" s="2">
        <v>14</v>
      </c>
      <c r="C95" s="2"/>
      <c r="D95" s="2"/>
      <c r="E95" s="2"/>
      <c r="F95" s="2"/>
      <c r="G95" s="1">
        <v>0</v>
      </c>
      <c r="H95" s="4">
        <v>100</v>
      </c>
      <c r="I95" s="4">
        <v>100</v>
      </c>
      <c r="J95" s="4">
        <v>100</v>
      </c>
      <c r="K95" s="4">
        <v>100</v>
      </c>
      <c r="L95" s="4">
        <v>100</v>
      </c>
      <c r="M95" s="4">
        <v>100</v>
      </c>
      <c r="N95" s="4">
        <v>100</v>
      </c>
      <c r="O95" s="4">
        <v>100</v>
      </c>
      <c r="P95" s="4">
        <v>100</v>
      </c>
      <c r="Q95" s="4">
        <v>100</v>
      </c>
      <c r="R95" s="4">
        <v>100</v>
      </c>
      <c r="S95" s="4">
        <v>100</v>
      </c>
      <c r="T95" s="4">
        <v>100</v>
      </c>
      <c r="U95" s="4">
        <v>100</v>
      </c>
      <c r="V95" s="4">
        <v>100</v>
      </c>
      <c r="W95" s="4">
        <v>100</v>
      </c>
      <c r="X95" s="4">
        <v>100</v>
      </c>
    </row>
  </sheetData>
  <sheetProtection password="D8A3" sheet="1" selectLockedCells="1"/>
  <mergeCells count="19">
    <mergeCell ref="B2:O4"/>
    <mergeCell ref="C25:F25"/>
    <mergeCell ref="C33:F33"/>
    <mergeCell ref="C34:F34"/>
    <mergeCell ref="C28:F28"/>
    <mergeCell ref="C29:F29"/>
    <mergeCell ref="C30:F30"/>
    <mergeCell ref="C31:F31"/>
    <mergeCell ref="C32:F32"/>
    <mergeCell ref="C27:F27"/>
    <mergeCell ref="B6:E6"/>
    <mergeCell ref="C35:F35"/>
    <mergeCell ref="B21:F21"/>
    <mergeCell ref="B8:B9"/>
    <mergeCell ref="C8:E8"/>
    <mergeCell ref="C22:F22"/>
    <mergeCell ref="C26:F26"/>
    <mergeCell ref="C23:F23"/>
    <mergeCell ref="C24:F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John</dc:creator>
  <cp:keywords/>
  <dc:description/>
  <cp:lastModifiedBy>Martha John</cp:lastModifiedBy>
  <dcterms:created xsi:type="dcterms:W3CDTF">2011-11-30T23:27:10Z</dcterms:created>
  <dcterms:modified xsi:type="dcterms:W3CDTF">2012-02-08T19:30:20Z</dcterms:modified>
  <cp:category/>
  <cp:version/>
  <cp:contentType/>
  <cp:contentStatus/>
</cp:coreProperties>
</file>